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4" i="1"/>
  <c r="F34"/>
  <c r="J33"/>
  <c r="J32"/>
  <c r="J30"/>
  <c r="J29"/>
  <c r="J28"/>
  <c r="J27"/>
  <c r="J26"/>
  <c r="J25"/>
  <c r="J24"/>
  <c r="J23"/>
  <c r="J31" s="1"/>
  <c r="J22"/>
  <c r="J21"/>
  <c r="J20"/>
  <c r="D20"/>
  <c r="C20"/>
  <c r="J19"/>
  <c r="I18"/>
  <c r="H18"/>
  <c r="G18"/>
  <c r="D18"/>
  <c r="D34" s="1"/>
  <c r="C18"/>
  <c r="J17"/>
  <c r="J16"/>
  <c r="J15"/>
  <c r="J18" s="1"/>
  <c r="J14"/>
  <c r="J13"/>
  <c r="J12"/>
  <c r="H11"/>
  <c r="H34" s="1"/>
  <c r="G11"/>
  <c r="D11"/>
  <c r="C11"/>
  <c r="J10"/>
  <c r="J9"/>
  <c r="J8"/>
  <c r="J7"/>
  <c r="J11" s="1"/>
  <c r="J6"/>
  <c r="J5"/>
  <c r="J4"/>
  <c r="J34" l="1"/>
</calcChain>
</file>

<file path=xl/sharedStrings.xml><?xml version="1.0" encoding="utf-8"?>
<sst xmlns="http://schemas.openxmlformats.org/spreadsheetml/2006/main" count="46" uniqueCount="46">
  <si>
    <t>嘉黎县“十三五”扶贫产业项目资金分配公告公示</t>
    <phoneticPr fontId="4" type="noConversion"/>
  </si>
  <si>
    <t>序号</t>
  </si>
  <si>
    <t>项目名称</t>
  </si>
  <si>
    <t>投资概算批复</t>
    <phoneticPr fontId="4" type="noConversion"/>
  </si>
  <si>
    <t>2017年地区垫资产业发展资金到位</t>
    <phoneticPr fontId="4" type="noConversion"/>
  </si>
  <si>
    <t>已放贷资金</t>
    <phoneticPr fontId="4" type="noConversion"/>
  </si>
  <si>
    <t>2017年整合用于精准扶贫产业发展资金第一批产业发展资金 （那财农指[2017]10号）</t>
    <phoneticPr fontId="4" type="noConversion"/>
  </si>
  <si>
    <t>2018年第一批产业发展资金 （那财农指[2018]5号）</t>
    <phoneticPr fontId="4" type="noConversion"/>
  </si>
  <si>
    <r>
      <t>2018年第三批产业发展资金 （那财农指[2018]6号）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</si>
  <si>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2017年第二批分配资金（地区垫资产业发展资金）</t>
    <phoneticPr fontId="4" type="noConversion"/>
  </si>
  <si>
    <t>到位资金</t>
  </si>
  <si>
    <t>入账凭证</t>
  </si>
  <si>
    <t>嘉黎县措多乡扶贫商品房建设</t>
  </si>
  <si>
    <r>
      <t>2017年8月31日5号凭证那曲惠民扶贫开发公司汇来第一批产业项目垫资款4655。99万元，2017年5月2日2号凭证国库拨来3627.98万元，2017年10月31日8号凭证惠民扶贫公司汇来一乡一社项目资金1200万元，2018年4月28日3号凭证国库拨来</t>
    </r>
    <r>
      <rPr>
        <b/>
        <sz val="24"/>
        <color rgb="FFFF0000"/>
        <rFont val="宋体"/>
        <family val="3"/>
        <charset val="134"/>
        <scheme val="minor"/>
      </rPr>
      <t>6811</t>
    </r>
    <r>
      <rPr>
        <b/>
        <sz val="24"/>
        <color theme="1"/>
        <rFont val="宋体"/>
        <family val="3"/>
        <charset val="134"/>
        <scheme val="minor"/>
      </rPr>
      <t>万元，2018年6月26日国库拨来第三批产业发展资金</t>
    </r>
    <r>
      <rPr>
        <b/>
        <sz val="24"/>
        <color rgb="FFFF0000"/>
        <rFont val="宋体"/>
        <family val="3"/>
        <charset val="134"/>
        <scheme val="minor"/>
      </rPr>
      <t>5192.22</t>
    </r>
    <r>
      <rPr>
        <b/>
        <sz val="24"/>
        <color theme="1"/>
        <rFont val="宋体"/>
        <family val="3"/>
        <charset val="134"/>
        <scheme val="minor"/>
      </rPr>
      <t>万元和第一批欠拨</t>
    </r>
    <r>
      <rPr>
        <b/>
        <sz val="24"/>
        <color rgb="FFFF0000"/>
        <rFont val="宋体"/>
        <family val="3"/>
        <charset val="134"/>
        <scheme val="minor"/>
      </rPr>
      <t>654.42</t>
    </r>
    <r>
      <rPr>
        <b/>
        <sz val="24"/>
        <color theme="1"/>
        <rFont val="宋体"/>
        <family val="3"/>
        <charset val="134"/>
        <scheme val="minor"/>
      </rPr>
      <t>万元。地区惠民扶贫有限责任公司7月2日汇来扶贫商品房资金2754万元。（共计24895.61）</t>
    </r>
    <phoneticPr fontId="4" type="noConversion"/>
  </si>
  <si>
    <t>嘉黎县旅客服务中心扶贫</t>
  </si>
  <si>
    <t>嘉黎县扶贫商混站</t>
    <phoneticPr fontId="4" type="noConversion"/>
  </si>
  <si>
    <t>嘉黎县扶贫护路队</t>
  </si>
  <si>
    <t>嘉黎县独俊民俗村建设</t>
  </si>
  <si>
    <t>嘉黎县商贸中心</t>
  </si>
  <si>
    <t>嘉黎县尼屋乡蔬菜大棚建设</t>
  </si>
  <si>
    <t>2017年嘉黎县短平快7项小计</t>
  </si>
  <si>
    <t>嘉黎县麦地卡扶贫小商品房</t>
  </si>
  <si>
    <t>嘉黎县夏玛乡扶贫小商品房</t>
  </si>
  <si>
    <t>嘉黎县阿扎镇扶贫小商品房</t>
  </si>
  <si>
    <t>嘉黎县林堤乡扶贫小商品房</t>
  </si>
  <si>
    <t>嘉黎县藏比乡扶贫小商品房</t>
    <phoneticPr fontId="4" type="noConversion"/>
  </si>
  <si>
    <t xml:space="preserve"> </t>
    <phoneticPr fontId="4" type="noConversion"/>
  </si>
  <si>
    <t>嘉黎县尼屋乡扶贫小商品房</t>
  </si>
  <si>
    <t>2017年嘉黎县扶贫商业房6项小计</t>
  </si>
  <si>
    <t>嘉黎县娘亚牦牛“千头万亩”标准化养殖基地建设</t>
  </si>
  <si>
    <t>2017年嘉黎县万亩千畜1项小计</t>
  </si>
  <si>
    <t>嘉黎县措多乡扶贫产业第三战区农牧民经济合作社</t>
  </si>
  <si>
    <t>嘉黎县阿扎镇果扎源扶贫经济合作社</t>
  </si>
  <si>
    <t>嘉黎县藏比乡扶贫经济发展合作协会建设</t>
    <phoneticPr fontId="4" type="noConversion"/>
  </si>
  <si>
    <t>嘉黎县鸽群乡以富带贫运输队、施工队建设</t>
  </si>
  <si>
    <t>嘉黎县嘉黎镇扶贫利民农牧民经济集体合作组织建设</t>
  </si>
  <si>
    <t>嘉黎县林堤乡（牧合联）扶贫农民经济组织建设</t>
  </si>
  <si>
    <t>嘉黎县麦地卡乡（牧合联）扶贫农牧民经济合作组织建设</t>
  </si>
  <si>
    <t>嘉黎县绒多乡塔杰扶贫牧民经济合作社</t>
  </si>
  <si>
    <t>嘉黎县夏玛乡牧合联多种经营合作组织建设</t>
  </si>
  <si>
    <t>嘉黎县尼屋乡牧合联扶贫农牧民经济组织建设</t>
  </si>
  <si>
    <t>嘉黎县乡镇合作社10项小计</t>
  </si>
  <si>
    <t>嘉黎县拉日娘亚产业发展牧草基地项目</t>
  </si>
  <si>
    <t>小计</t>
    <phoneticPr fontId="4" type="noConversion"/>
  </si>
  <si>
    <t>合计</t>
  </si>
  <si>
    <t xml:space="preserve">                                                                                                                                                     单位：万元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</si>
</sst>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#,##0.00_);[Red]\(#,##0.0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4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24"/>
      <color rgb="FFFF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8" fontId="5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I10" sqref="I10"/>
    </sheetView>
  </sheetViews>
  <sheetFormatPr defaultRowHeight="13.5"/>
  <cols>
    <col min="1" max="1" width="13" customWidth="1"/>
    <col min="2" max="2" width="33.125" customWidth="1"/>
    <col min="3" max="3" width="24.25" customWidth="1"/>
    <col min="4" max="4" width="24.625" customWidth="1"/>
    <col min="5" max="5" width="16.75" customWidth="1"/>
    <col min="6" max="6" width="36.25" customWidth="1"/>
    <col min="7" max="7" width="28.625" customWidth="1"/>
    <col min="8" max="8" width="26.875" customWidth="1"/>
    <col min="9" max="9" width="25.75" customWidth="1"/>
    <col min="10" max="10" width="19.125" customWidth="1"/>
    <col min="11" max="11" width="29.875" customWidth="1"/>
  </cols>
  <sheetData>
    <row r="1" spans="1:11" ht="6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9.25" customHeight="1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39.950000000000003" customHeight="1">
      <c r="A4" s="5">
        <v>2</v>
      </c>
      <c r="B4" s="3" t="s">
        <v>12</v>
      </c>
      <c r="C4" s="6">
        <v>977.65</v>
      </c>
      <c r="D4" s="6">
        <v>700</v>
      </c>
      <c r="E4" s="6"/>
      <c r="F4" s="6"/>
      <c r="G4" s="6">
        <v>97.77</v>
      </c>
      <c r="H4" s="6">
        <v>179.88</v>
      </c>
      <c r="I4" s="6"/>
      <c r="J4" s="3">
        <f>D4+E4+F4+G4+H4+I4</f>
        <v>977.65</v>
      </c>
      <c r="K4" s="7" t="s">
        <v>13</v>
      </c>
    </row>
    <row r="5" spans="1:11" ht="39.950000000000003" customHeight="1">
      <c r="A5" s="5">
        <v>3</v>
      </c>
      <c r="B5" s="3" t="s">
        <v>14</v>
      </c>
      <c r="C5" s="6">
        <v>1194.3900000000001</v>
      </c>
      <c r="D5" s="6">
        <v>887.6</v>
      </c>
      <c r="E5" s="6"/>
      <c r="F5" s="6"/>
      <c r="G5" s="6">
        <v>126.8</v>
      </c>
      <c r="H5" s="6"/>
      <c r="I5" s="6"/>
      <c r="J5" s="3">
        <f>D5+E5+F5+G5+H5+I5</f>
        <v>1014.4</v>
      </c>
      <c r="K5" s="8"/>
    </row>
    <row r="6" spans="1:11" ht="39.950000000000003" customHeight="1">
      <c r="A6" s="5">
        <v>4</v>
      </c>
      <c r="B6" s="3" t="s">
        <v>15</v>
      </c>
      <c r="C6" s="6">
        <v>1499.6</v>
      </c>
      <c r="D6" s="6">
        <v>1050</v>
      </c>
      <c r="E6" s="9"/>
      <c r="F6" s="6"/>
      <c r="G6" s="6">
        <v>149.96</v>
      </c>
      <c r="H6" s="6">
        <v>299.64</v>
      </c>
      <c r="I6" s="6"/>
      <c r="J6" s="3">
        <f>D6+E6+F6+G6+H6+I6</f>
        <v>1499.6</v>
      </c>
      <c r="K6" s="8"/>
    </row>
    <row r="7" spans="1:11" ht="39.950000000000003" customHeight="1">
      <c r="A7" s="5">
        <v>5</v>
      </c>
      <c r="B7" s="3" t="s">
        <v>16</v>
      </c>
      <c r="C7" s="6">
        <v>240.66</v>
      </c>
      <c r="D7" s="6">
        <v>175</v>
      </c>
      <c r="E7" s="9"/>
      <c r="F7" s="6"/>
      <c r="G7" s="6">
        <v>24.89</v>
      </c>
      <c r="H7" s="6">
        <v>49.01</v>
      </c>
      <c r="I7" s="6"/>
      <c r="J7" s="3">
        <f>D7+E7+F7+G7+H7+I7</f>
        <v>248.89999999999998</v>
      </c>
      <c r="K7" s="8"/>
    </row>
    <row r="8" spans="1:11" ht="39.950000000000003" customHeight="1">
      <c r="A8" s="5">
        <v>6</v>
      </c>
      <c r="B8" s="3" t="s">
        <v>17</v>
      </c>
      <c r="C8" s="6">
        <v>149.99</v>
      </c>
      <c r="D8" s="6"/>
      <c r="E8" s="9"/>
      <c r="F8" s="6"/>
      <c r="G8" s="6">
        <v>150</v>
      </c>
      <c r="H8" s="6"/>
      <c r="I8" s="6"/>
      <c r="J8" s="3">
        <f>D8+E8+F8+G8+H8+I8</f>
        <v>150</v>
      </c>
      <c r="K8" s="8"/>
    </row>
    <row r="9" spans="1:11" ht="39.950000000000003" customHeight="1">
      <c r="A9" s="5">
        <v>7</v>
      </c>
      <c r="B9" s="3" t="s">
        <v>18</v>
      </c>
      <c r="C9" s="6">
        <v>5604.49</v>
      </c>
      <c r="D9" s="6"/>
      <c r="E9" s="6"/>
      <c r="F9" s="6"/>
      <c r="G9" s="6">
        <v>532</v>
      </c>
      <c r="H9" s="6"/>
      <c r="I9" s="6"/>
      <c r="J9" s="3">
        <f t="shared" ref="J9:J10" si="0">D9+E9+F9+G9+H9+I9</f>
        <v>532</v>
      </c>
      <c r="K9" s="8"/>
    </row>
    <row r="10" spans="1:11" ht="42.75" customHeight="1">
      <c r="A10" s="5">
        <v>8</v>
      </c>
      <c r="B10" s="3" t="s">
        <v>19</v>
      </c>
      <c r="C10" s="6">
        <v>2516.3200000000002</v>
      </c>
      <c r="D10" s="6">
        <v>1000</v>
      </c>
      <c r="E10" s="6"/>
      <c r="F10" s="6"/>
      <c r="G10" s="6">
        <v>257</v>
      </c>
      <c r="H10" s="6"/>
      <c r="I10" s="6"/>
      <c r="J10" s="3">
        <f t="shared" si="0"/>
        <v>1257</v>
      </c>
      <c r="K10" s="8"/>
    </row>
    <row r="11" spans="1:11" ht="49.5" customHeight="1">
      <c r="A11" s="10" t="s">
        <v>20</v>
      </c>
      <c r="B11" s="11"/>
      <c r="C11" s="12">
        <f>SUM(C4:C10)</f>
        <v>12183.099999999999</v>
      </c>
      <c r="D11" s="12">
        <f>SUM(D4:D10)</f>
        <v>3812.6</v>
      </c>
      <c r="E11" s="12">
        <v>682</v>
      </c>
      <c r="F11" s="12"/>
      <c r="G11" s="12">
        <f>SUM(G4:G10)</f>
        <v>1338.42</v>
      </c>
      <c r="H11" s="12">
        <f>SUM(H4:H10)</f>
        <v>528.53</v>
      </c>
      <c r="I11" s="12"/>
      <c r="J11" s="3">
        <f>SUM(J4:J10)</f>
        <v>5679.5499999999993</v>
      </c>
      <c r="K11" s="8"/>
    </row>
    <row r="12" spans="1:11" ht="39.950000000000003" customHeight="1">
      <c r="A12" s="5">
        <v>9</v>
      </c>
      <c r="B12" s="3" t="s">
        <v>21</v>
      </c>
      <c r="C12" s="6">
        <v>1319.23</v>
      </c>
      <c r="D12" s="6">
        <v>263.88</v>
      </c>
      <c r="E12" s="6"/>
      <c r="F12" s="6"/>
      <c r="G12" s="6">
        <v>175</v>
      </c>
      <c r="H12" s="6">
        <v>357.54</v>
      </c>
      <c r="I12" s="9">
        <v>259</v>
      </c>
      <c r="J12" s="3">
        <f>G12+H12+I12</f>
        <v>791.54</v>
      </c>
      <c r="K12" s="8"/>
    </row>
    <row r="13" spans="1:11" ht="39.950000000000003" customHeight="1">
      <c r="A13" s="5">
        <v>10</v>
      </c>
      <c r="B13" s="3" t="s">
        <v>22</v>
      </c>
      <c r="C13" s="6">
        <v>1221.18</v>
      </c>
      <c r="D13" s="6">
        <v>244.33</v>
      </c>
      <c r="E13" s="6"/>
      <c r="F13" s="6"/>
      <c r="G13" s="6">
        <v>162</v>
      </c>
      <c r="H13" s="6">
        <v>209.59</v>
      </c>
      <c r="I13" s="9">
        <v>239</v>
      </c>
      <c r="J13" s="3">
        <f t="shared" ref="J13:J17" si="1">G13+H13+I13</f>
        <v>610.59</v>
      </c>
      <c r="K13" s="8"/>
    </row>
    <row r="14" spans="1:11" ht="39.950000000000003" customHeight="1">
      <c r="A14" s="5">
        <v>11</v>
      </c>
      <c r="B14" s="3" t="s">
        <v>23</v>
      </c>
      <c r="C14" s="6">
        <v>3574.86</v>
      </c>
      <c r="D14" s="6">
        <v>457.89</v>
      </c>
      <c r="E14" s="6"/>
      <c r="F14" s="6"/>
      <c r="G14" s="6">
        <v>304</v>
      </c>
      <c r="H14" s="6">
        <v>391.89</v>
      </c>
      <c r="I14" s="9">
        <v>449</v>
      </c>
      <c r="J14" s="3">
        <f t="shared" si="1"/>
        <v>1144.8899999999999</v>
      </c>
      <c r="K14" s="8"/>
    </row>
    <row r="15" spans="1:11" ht="39.950000000000003" customHeight="1">
      <c r="A15" s="5">
        <v>12</v>
      </c>
      <c r="B15" s="3" t="s">
        <v>24</v>
      </c>
      <c r="C15" s="6">
        <v>4497.26</v>
      </c>
      <c r="D15" s="6">
        <v>899.51</v>
      </c>
      <c r="E15" s="6"/>
      <c r="F15" s="6"/>
      <c r="G15" s="6">
        <v>597</v>
      </c>
      <c r="H15" s="6">
        <v>769.63</v>
      </c>
      <c r="I15" s="9">
        <v>882</v>
      </c>
      <c r="J15" s="3">
        <f t="shared" si="1"/>
        <v>2248.63</v>
      </c>
      <c r="K15" s="8"/>
    </row>
    <row r="16" spans="1:11" ht="39.950000000000003" customHeight="1">
      <c r="A16" s="5">
        <v>13</v>
      </c>
      <c r="B16" s="3" t="s">
        <v>25</v>
      </c>
      <c r="C16" s="6">
        <v>2000.1</v>
      </c>
      <c r="D16" s="6"/>
      <c r="E16" s="6"/>
      <c r="F16" s="6"/>
      <c r="G16" s="6">
        <v>265</v>
      </c>
      <c r="H16" s="6">
        <v>535.04</v>
      </c>
      <c r="I16" s="9" t="s">
        <v>26</v>
      </c>
      <c r="J16" s="6">
        <f>G16+H16</f>
        <v>800.04</v>
      </c>
      <c r="K16" s="8"/>
    </row>
    <row r="17" spans="1:11" ht="39.950000000000003" customHeight="1">
      <c r="A17" s="5">
        <v>14</v>
      </c>
      <c r="B17" s="3" t="s">
        <v>27</v>
      </c>
      <c r="C17" s="6">
        <v>4718.68</v>
      </c>
      <c r="D17" s="6">
        <v>943.81</v>
      </c>
      <c r="E17" s="6"/>
      <c r="F17" s="6"/>
      <c r="G17" s="6">
        <v>626</v>
      </c>
      <c r="H17" s="6"/>
      <c r="I17" s="9">
        <v>925</v>
      </c>
      <c r="J17" s="3">
        <f t="shared" si="1"/>
        <v>1551</v>
      </c>
      <c r="K17" s="8"/>
    </row>
    <row r="18" spans="1:11" ht="39.950000000000003" customHeight="1">
      <c r="A18" s="10" t="s">
        <v>28</v>
      </c>
      <c r="B18" s="11"/>
      <c r="C18" s="12">
        <f>SUM(C12:C17)</f>
        <v>17331.310000000001</v>
      </c>
      <c r="D18" s="12">
        <f t="shared" ref="D18:I18" si="2">SUM(D12:D17)</f>
        <v>2809.42</v>
      </c>
      <c r="E18" s="12"/>
      <c r="F18" s="12"/>
      <c r="G18" s="12">
        <f t="shared" si="2"/>
        <v>2129</v>
      </c>
      <c r="H18" s="12">
        <f t="shared" si="2"/>
        <v>2263.69</v>
      </c>
      <c r="I18" s="6">
        <f t="shared" si="2"/>
        <v>2754</v>
      </c>
      <c r="J18" s="3">
        <f>SUM(J12:J17)</f>
        <v>7146.69</v>
      </c>
      <c r="K18" s="8"/>
    </row>
    <row r="19" spans="1:11" ht="48" customHeight="1">
      <c r="A19" s="5">
        <v>15</v>
      </c>
      <c r="B19" s="3" t="s">
        <v>29</v>
      </c>
      <c r="C19" s="6">
        <v>12686.49</v>
      </c>
      <c r="D19" s="6">
        <v>2671.37</v>
      </c>
      <c r="E19" s="6"/>
      <c r="F19" s="6"/>
      <c r="G19" s="6">
        <v>3998</v>
      </c>
      <c r="H19" s="6"/>
      <c r="I19" s="6"/>
      <c r="J19" s="3">
        <f>D19+E19+F19+G19+H19+I19</f>
        <v>6669.37</v>
      </c>
      <c r="K19" s="8"/>
    </row>
    <row r="20" spans="1:11" ht="39.950000000000003" customHeight="1">
      <c r="A20" s="5"/>
      <c r="B20" s="3" t="s">
        <v>30</v>
      </c>
      <c r="C20" s="6">
        <f>SUM(C19)</f>
        <v>12686.49</v>
      </c>
      <c r="D20" s="6">
        <f>SUM(D19)</f>
        <v>2671.37</v>
      </c>
      <c r="E20" s="6"/>
      <c r="F20" s="6"/>
      <c r="G20" s="6">
        <v>3998</v>
      </c>
      <c r="H20" s="6"/>
      <c r="I20" s="6"/>
      <c r="J20" s="3">
        <f>J19</f>
        <v>6669.37</v>
      </c>
      <c r="K20" s="13"/>
    </row>
    <row r="21" spans="1:11" ht="46.5" customHeight="1">
      <c r="A21" s="5">
        <v>16</v>
      </c>
      <c r="B21" s="3" t="s">
        <v>31</v>
      </c>
      <c r="C21" s="6">
        <v>300</v>
      </c>
      <c r="D21" s="6">
        <v>300</v>
      </c>
      <c r="E21" s="6"/>
      <c r="F21" s="6"/>
      <c r="G21" s="6"/>
      <c r="H21" s="6"/>
      <c r="I21" s="6"/>
      <c r="J21" s="3">
        <f>D21</f>
        <v>300</v>
      </c>
      <c r="K21" s="3"/>
    </row>
    <row r="22" spans="1:11" ht="46.5" customHeight="1">
      <c r="A22" s="5">
        <v>17</v>
      </c>
      <c r="B22" s="3" t="s">
        <v>32</v>
      </c>
      <c r="C22" s="6">
        <v>300</v>
      </c>
      <c r="D22" s="6">
        <v>300</v>
      </c>
      <c r="E22" s="6"/>
      <c r="F22" s="6"/>
      <c r="G22" s="6"/>
      <c r="H22" s="6"/>
      <c r="I22" s="6"/>
      <c r="J22" s="3">
        <f t="shared" ref="J22:J30" si="3">D22</f>
        <v>300</v>
      </c>
      <c r="K22" s="3"/>
    </row>
    <row r="23" spans="1:11" ht="45.75" customHeight="1">
      <c r="A23" s="5">
        <v>18</v>
      </c>
      <c r="B23" s="3" t="s">
        <v>33</v>
      </c>
      <c r="C23" s="6">
        <v>483.82</v>
      </c>
      <c r="D23" s="6">
        <v>300</v>
      </c>
      <c r="E23" s="6"/>
      <c r="F23" s="6"/>
      <c r="G23" s="6"/>
      <c r="H23" s="6"/>
      <c r="I23" s="6"/>
      <c r="J23" s="3">
        <f t="shared" si="3"/>
        <v>300</v>
      </c>
      <c r="K23" s="3"/>
    </row>
    <row r="24" spans="1:11" ht="48" customHeight="1">
      <c r="A24" s="5">
        <v>19</v>
      </c>
      <c r="B24" s="3" t="s">
        <v>34</v>
      </c>
      <c r="C24" s="6">
        <v>600</v>
      </c>
      <c r="D24" s="6">
        <v>300</v>
      </c>
      <c r="E24" s="6"/>
      <c r="F24" s="6"/>
      <c r="G24" s="6"/>
      <c r="H24" s="6"/>
      <c r="I24" s="6"/>
      <c r="J24" s="3">
        <f t="shared" si="3"/>
        <v>300</v>
      </c>
      <c r="K24" s="3"/>
    </row>
    <row r="25" spans="1:11" ht="67.5" customHeight="1">
      <c r="A25" s="5">
        <v>20</v>
      </c>
      <c r="B25" s="3" t="s">
        <v>35</v>
      </c>
      <c r="C25" s="6">
        <v>420</v>
      </c>
      <c r="D25" s="6">
        <v>300</v>
      </c>
      <c r="E25" s="6"/>
      <c r="F25" s="6"/>
      <c r="G25" s="6"/>
      <c r="H25" s="6"/>
      <c r="I25" s="6"/>
      <c r="J25" s="3">
        <f t="shared" si="3"/>
        <v>300</v>
      </c>
      <c r="K25" s="3"/>
    </row>
    <row r="26" spans="1:11" ht="47.25" customHeight="1">
      <c r="A26" s="5">
        <v>21</v>
      </c>
      <c r="B26" s="3" t="s">
        <v>36</v>
      </c>
      <c r="C26" s="6">
        <v>419.99</v>
      </c>
      <c r="D26" s="6">
        <v>300</v>
      </c>
      <c r="E26" s="6"/>
      <c r="F26" s="6"/>
      <c r="G26" s="6"/>
      <c r="H26" s="6"/>
      <c r="I26" s="6"/>
      <c r="J26" s="3">
        <f t="shared" si="3"/>
        <v>300</v>
      </c>
      <c r="K26" s="3"/>
    </row>
    <row r="27" spans="1:11" ht="71.25" customHeight="1">
      <c r="A27" s="5">
        <v>22</v>
      </c>
      <c r="B27" s="3" t="s">
        <v>37</v>
      </c>
      <c r="C27" s="6">
        <v>1120</v>
      </c>
      <c r="D27" s="6">
        <v>300</v>
      </c>
      <c r="E27" s="6"/>
      <c r="F27" s="6"/>
      <c r="G27" s="6"/>
      <c r="H27" s="6"/>
      <c r="I27" s="6"/>
      <c r="J27" s="3">
        <f t="shared" si="3"/>
        <v>300</v>
      </c>
      <c r="K27" s="3"/>
    </row>
    <row r="28" spans="1:11" ht="49.5" customHeight="1">
      <c r="A28" s="5">
        <v>23</v>
      </c>
      <c r="B28" s="3" t="s">
        <v>38</v>
      </c>
      <c r="C28" s="6">
        <v>392</v>
      </c>
      <c r="D28" s="6">
        <v>300</v>
      </c>
      <c r="E28" s="6"/>
      <c r="F28" s="6"/>
      <c r="G28" s="6"/>
      <c r="H28" s="6"/>
      <c r="I28" s="6"/>
      <c r="J28" s="3">
        <f t="shared" si="3"/>
        <v>300</v>
      </c>
      <c r="K28" s="3"/>
    </row>
    <row r="29" spans="1:11" ht="51" customHeight="1">
      <c r="A29" s="5">
        <v>24</v>
      </c>
      <c r="B29" s="3" t="s">
        <v>39</v>
      </c>
      <c r="C29" s="6">
        <v>300</v>
      </c>
      <c r="D29" s="6">
        <v>300</v>
      </c>
      <c r="E29" s="6"/>
      <c r="F29" s="6"/>
      <c r="G29" s="6"/>
      <c r="H29" s="6"/>
      <c r="I29" s="6"/>
      <c r="J29" s="3">
        <f t="shared" si="3"/>
        <v>300</v>
      </c>
      <c r="K29" s="3"/>
    </row>
    <row r="30" spans="1:11" ht="51.75" customHeight="1">
      <c r="A30" s="5">
        <v>25</v>
      </c>
      <c r="B30" s="3" t="s">
        <v>40</v>
      </c>
      <c r="C30" s="6">
        <v>365.96</v>
      </c>
      <c r="D30" s="6">
        <v>300</v>
      </c>
      <c r="E30" s="6"/>
      <c r="F30" s="6"/>
      <c r="G30" s="6"/>
      <c r="H30" s="6"/>
      <c r="I30" s="6"/>
      <c r="J30" s="3">
        <f t="shared" si="3"/>
        <v>300</v>
      </c>
      <c r="K30" s="3"/>
    </row>
    <row r="31" spans="1:11" ht="45.75" customHeight="1">
      <c r="A31" s="5"/>
      <c r="B31" s="3" t="s">
        <v>41</v>
      </c>
      <c r="C31" s="6"/>
      <c r="D31" s="6">
        <v>3000</v>
      </c>
      <c r="E31" s="6"/>
      <c r="F31" s="6"/>
      <c r="G31" s="6"/>
      <c r="H31" s="6"/>
      <c r="I31" s="6"/>
      <c r="J31" s="3">
        <f>J21+J22+J23+J24+J25+J26+J27+J28+J29+J30</f>
        <v>3000</v>
      </c>
      <c r="K31" s="3"/>
    </row>
    <row r="32" spans="1:11" ht="53.25" customHeight="1">
      <c r="A32" s="5">
        <v>26</v>
      </c>
      <c r="B32" s="3" t="s">
        <v>42</v>
      </c>
      <c r="C32" s="6">
        <v>5748.51</v>
      </c>
      <c r="D32" s="6"/>
      <c r="E32" s="6"/>
      <c r="F32" s="6"/>
      <c r="G32" s="6"/>
      <c r="H32" s="6">
        <v>2400</v>
      </c>
      <c r="I32" s="6"/>
      <c r="J32" s="3">
        <f>H32</f>
        <v>2400</v>
      </c>
      <c r="K32" s="3"/>
    </row>
    <row r="33" spans="1:11" ht="39.950000000000003" customHeight="1">
      <c r="A33" s="5"/>
      <c r="B33" s="3" t="s">
        <v>43</v>
      </c>
      <c r="C33" s="6"/>
      <c r="D33" s="6"/>
      <c r="E33" s="6"/>
      <c r="F33" s="6"/>
      <c r="G33" s="6"/>
      <c r="H33" s="6">
        <v>2400</v>
      </c>
      <c r="I33" s="6"/>
      <c r="J33" s="3">
        <f>H33</f>
        <v>2400</v>
      </c>
      <c r="K33" s="3"/>
    </row>
    <row r="34" spans="1:11" ht="39.950000000000003" customHeight="1">
      <c r="A34" s="14" t="s">
        <v>44</v>
      </c>
      <c r="B34" s="14"/>
      <c r="C34" s="6"/>
      <c r="D34" s="6">
        <f>D11+D18+D20+D31</f>
        <v>12293.39</v>
      </c>
      <c r="E34" s="6">
        <v>682</v>
      </c>
      <c r="F34" s="6">
        <f>F11+F18+F20</f>
        <v>0</v>
      </c>
      <c r="G34" s="6">
        <f>G11+G18+G20+G31</f>
        <v>7465.42</v>
      </c>
      <c r="H34" s="6">
        <f>H11+H18+H20+H31+H33</f>
        <v>5192.22</v>
      </c>
      <c r="I34" s="6">
        <v>2754</v>
      </c>
      <c r="J34" s="3">
        <f>J11+J18+J20+J31+J33</f>
        <v>24895.609999999997</v>
      </c>
      <c r="K34" s="3"/>
    </row>
    <row r="35" spans="1:11" ht="26.25" customHeight="1"/>
  </sheetData>
  <mergeCells count="6">
    <mergeCell ref="A1:K1"/>
    <mergeCell ref="A2:K2"/>
    <mergeCell ref="K4:K20"/>
    <mergeCell ref="A11:B11"/>
    <mergeCell ref="A18:B18"/>
    <mergeCell ref="A34:B3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2019-01-02T15:13:20Z</dcterms:modified>
</cp:coreProperties>
</file>