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<sst xmlns="http://schemas.openxmlformats.org/spreadsheetml/2006/main" count="314" uniqueCount="182">
  <si>
    <t>那曲市2025年衔接资金项目计划申报表</t>
  </si>
  <si>
    <t xml:space="preserve">制表单位：那曲市农业农村局                                                                                                                                                                                                      单位：万元                                                                                    </t>
  </si>
  <si>
    <t>序号</t>
  </si>
  <si>
    <t>地市县区</t>
  </si>
  <si>
    <t>项目名称</t>
  </si>
  <si>
    <t>项目地点</t>
  </si>
  <si>
    <t>项目建设内容（项目总体情况、可行性、必要性)</t>
  </si>
  <si>
    <t>项目性质（新建/续建）</t>
  </si>
  <si>
    <t>责任        单位</t>
  </si>
  <si>
    <t>资金情况（万元）</t>
  </si>
  <si>
    <t>计划发放                   劳务报酬                    （万元）</t>
  </si>
  <si>
    <t xml:space="preserve">经营性产业项目尽职调查报告及利益联结等情况                                                              </t>
  </si>
  <si>
    <t>效益分析</t>
  </si>
  <si>
    <t>前期工作情况</t>
  </si>
  <si>
    <t>备注                  
  （到户项目群众自筹需达到10%）</t>
  </si>
  <si>
    <t>总投资</t>
  </si>
  <si>
    <t>到位资金</t>
  </si>
  <si>
    <t>中央投资</t>
  </si>
  <si>
    <t>省级投资</t>
  </si>
  <si>
    <t>市级投资</t>
  </si>
  <si>
    <t>县级投资</t>
  </si>
  <si>
    <t>其他</t>
  </si>
  <si>
    <t>行次</t>
  </si>
  <si>
    <t>四、嘉黎县</t>
  </si>
  <si>
    <t>嘉黎县</t>
  </si>
  <si>
    <t>(一)生产发展类（含产业基础设施配套类）</t>
  </si>
  <si>
    <t>嘉黎县2025年到户高寒棚圈建设项目</t>
  </si>
  <si>
    <t>绒多乡、措多乡等十个乡镇</t>
  </si>
  <si>
    <t>牧业生产生活和棚圈需求实际，以工代赈形式改扩建高寒棚圈500座。既能改善牲畜取暖问题没有能起到增收作用。项目可行性和必要性：嘉黎县乡镇海拔较高，主要以养殖牦牛为主，也是主要经济来源之一，目前大部分村民牛圈采暖房为土房，而且暖房面积较小，随着乳牛增多，牛圈和暖房不够使用，导致乳牛容易冻伤或者冻死，导致减少牧民增收减少。根据高海拔牧民需求，特提出以工代赈方式进行建设高寒棚圈，既能解决牧民实际需求，又能增加棚圈建设带来的增收。最终实现改善环境和保护环境。</t>
  </si>
  <si>
    <t>新建</t>
  </si>
  <si>
    <t>农业农村和科技局</t>
  </si>
  <si>
    <t>一、经济效益
1. 提高牲畜存活率：在高寒地区，传统的牛羊圈舍往往难以抵御严寒天气，导致牲畜在冬季容易遭受冻害。而高寒牛羊圈棚采用先进的保温技术和材料，能够有效提高圈舍内的温度，降低牲畜的死亡率，从而提高牲畜的存活率。
2. 提升牲畜生长速度：高寒牛羊圈棚内温度适宜，有利于牲畜的生长和发育。在良好的饲养管理条件下，牲畜的生长速度会加快，从而缩短饲养周期，提高出栏率。
3. 增加经济效益：由于牲畜存活率的提高和生长速度的加快，养殖户可以获得更多的优质畜产品，进而增加经济收入。此外，高寒牛羊圈棚的建设还可以带动相关产业的发展，如饲料生产、兽医服务等，进一步促进经济效益的提升。带动群众就业1000人/次。                                                                    二、社会效益
1. 改善牧民生活条件：高寒牛羊圈棚的建设可以提高牧民的生活水平，改善他们的居住和工作环境。同时，通过推广先进的养殖技术和管理经验，还可以提高牧民的文化素质和技能水平。
2. 促进畜牧业可持续发展：高寒牛羊圈棚的建设有利于畜牧业的可持续发展。通过提高牲畜的存活率和生长速度，可以减少对自然资源的过度依赖和破坏，保护生态环境。同时，通过推广科学的养殖模式和管理方法，还可以提高畜牧业的整体效益和竞争力。
三、生态效益
1. 减少环境污染：传统的牛羊圈舍往往存在粪便处理不当的问题，容易对环境造成污染。而高寒牛羊圈棚采用科学的粪便处理技术和设备，可以将粪便转化为有机肥料或生物质能源，减少环境污染。
2. 保护生态环境：高寒牛羊圈棚的建设可以减少对草原的过度放牧和破坏，保护草原生态系统的稳定性和多样性。同时，通过推广科学的饲养管理方法和饲料配方，还可以降低牲畜对草原的破坏程度，促进草原的可持续发展。
综上所述，高寒牛羊圈棚的建设具有显著的经济效益、社会效益和生态效益。然而，在实际建设中还需要考虑当地的自然条件、经济发展水平以及养殖户的实际情况等因素，制定科学合理的建设方案和管理措施，以确保高寒牛羊圈棚的效益得到充分发挥。</t>
  </si>
  <si>
    <t>已完成实施   方案</t>
  </si>
  <si>
    <t>嘉黎县上尼屋生态度假村</t>
  </si>
  <si>
    <t>嘉黎县尼屋乡</t>
  </si>
  <si>
    <t>游客中心（250平米）和5个自营民宿的提档升级改造，配套相关服务设备，建造卡鲁沟徒步线路修缮（17公里），休憩亭2个（各12平方米）、补给站（24平米）3个，9-14村村容村貌改造</t>
  </si>
  <si>
    <t>文旅局</t>
  </si>
  <si>
    <t>经济效益分析：
一、游客中心和民宿提档升级改造的经济效益：1.提升旅游形象与服务水平：通过升级改造，游客中心可以提供更加完善、优质的服务，从而提升当地旅游业的整体形象。这有助于吸引更多游客前来游览，增加游客流量，进而提升商品销售收入等。2. 增加收入来源：游客中心可以提供更多元化的服务，如餐饮、购物、娱乐等，从而增加收入来源。这些新增的收入来源可以进一步推动当地经济的发展。3. 带动相关产业发展： 升级改造将带动周边餐饮、住宿、交通等相关产业的发展，形成旅游产业链。这有助于提升当地经济的整体竞争力，促进就业和居民收入的增加。
二、自营民宿提档升级改造的经济效益：1.提升住宿品质与吸引力： 通过升级改造，自营民宿可以提供更加舒适、高品质的住宿环境，从而提升对游客的吸引力。这有助于增加民宿的入住率和客房收入。2.增加附加收入： 升级改造后的民宿可以提供更多增值服务，如餐饮、休闲娱乐等，从而增加附加收入。这些附加收入可以提升民宿的整体盈利水平。这有助于吸引更多游客选择该民宿，进一步提升民宿的经济效益。
三、配套相关服务设备的经济效益：1.提升游客满意度： 完善的配套服务设备可以提升游客的满意度和幸福感，从而增加游客的回头率和口碑传播。这有助于吸引更多潜在游客前来游览，推动当地旅游业的发展。2.提高运营效率： 配套服务设备的完善可以提高旅游景区的运营效率和服务质量，从而减少游客等待时间，提高游客的游览体验。这有助于提升游客对旅游景区的整体评价，进而推动当地旅游业的发展。3.带动相关投资：配套服务设备的建设和完善将带动相关投资，如基础设施建设、环保设施建设等。 这些投资将进一步推动当地经济的发展，形成良性循环。
四、综合效益分析：1.经济效益： 游客中心、自营民宿的提档升级改造和配套相关服务设备的建设将直接带动当地旅游业的发展，增加游客流量和收入。同时，这些项目将带动相关产业的发展，形成旅游产业链，进一步提升当地经济的整体竞争力。2.社会效益： 这些项目的实施将提供大量就业机会，改善当地居民的生活水平。同时，这些项目将提升当地旅游业的形象和服务水平，增强游客的满意度和幸福感。                                    综上所述，游客中心、自营民宿的提档升级改造和配套相关服务设备的完善将带来显著的经济效益、社会效益和环境效益。因此，在旅游业快速发展的背景下，应积极进行这些改造和升级，以提升旅游景区的整体竞争力和盈利能力。</t>
  </si>
  <si>
    <t>设计公司已实地勘察，正在编制可行性研究报告和初步设计</t>
  </si>
  <si>
    <t>国道G349沿线旅游发展规划项目</t>
  </si>
  <si>
    <t>嘉黎县绿色游牧帐篷</t>
  </si>
  <si>
    <t>各乡镇</t>
  </si>
  <si>
    <t>体情况:购买帐篷25顶，按照2.5万元一顶标准，其中配置一体机直播卫星接收设备，户用光伏系统，定位系统等设备。可行性:近几年来，随着对强牧惠牧政策的提升，农牧区基本公共服务能力的不断各乡镇提升，农牧区建设取得了显着成绩。但总体而言，牧区基础设施依然薄弱，夏季放商
牧“游牧民居无定所”现象仍然突出。创建“游牧民帐篷工程”是新牧区建设理念、内容和生活水平的全面提升，是贯彻落实牧区的相关政策的实际步骤。 必要性:通过依托各乡镇有实际需求的游牧民，享受该项目的游牧民可在全县率先实行“夏季游牧民居住质量提升”的目标，联合相关特色政策落实形成解决游牧民夏季居住问题，能够有效的提升巴青县游牧民生活水平政策实施推进。可以有效推进游牧民夏季居住建设步伐，改善群众的生产生活条件，促进当地群众参与推进牧民夏季居住的热情和积极性，大力改善夏季游牧居住环境。提高游牧民在游牧期间生活水平，特别是游牧民夏季游牧期间生命财产安全的社会效益。</t>
  </si>
  <si>
    <t>绿色游收民账篷入户项目，旨在推广使用环保材料和技术制造的帐篷，以降低对环境的影响。该项目的效益主要体现在以下几个方面: 
一是相较于传统的固定式活动板房，绿色帐篷对天然草场的破坏更小，且便于迁移，有助于草场的快速恢复。二是通过采用更先进设计和技术的绿色帐篷，牧民能够享受到更优越的居住条件，例如更佳的保暖性和耐用性，从而显著提升他已取得们的生活质量。 概算批三是绿色帐篷的灵活性使得游牧民能够根据草原的实际情况复进行迁移，这有助于草原的轮牧制度和生态恢复，确保草原资源的可持续利用。 
四是由于绿色帐篷易于搭建和拆除，牧民能够减少在固定住所上的投资，将节省下来的资金用于其他生产性活动。 五是该项目将优先惠及脱贫户和监测户，随后考虑本县的养殖大户，旨在提高脱贫户和监测户的收入，并促进畜牧养殖业的持续发展。</t>
  </si>
  <si>
    <t>游牧民</t>
  </si>
  <si>
    <t>嘉黎县庭院资源发展项目</t>
  </si>
  <si>
    <t>尼屋乡9至14村</t>
  </si>
  <si>
    <t xml:space="preserve"> 打造上尼屋60户农房改造成家庭旅馆，打造具有民族特色的家庭旅馆。（1、地面改造：2、墙面改造体现民族特色：3、天棚改造：木制吊顶等）。            可行性和必要性：推进乡村产业兴旺。深入挖掘农业农村生态和传统农牧业文化资源，着力发展一批特色产业示范村，实现村庄建设和产业发展齐头并进。加快推进国家农村产业融合发展示范园建设，完善乡村旅游服务设施，发展农村休闲观光、乡村民宿、农家乐、文化体验等业态，推动农牧区一二三产业深度融合。把生态保护和产业开发结合起来，做大做强做优牦牛、奶牛、藏香猪等、民族手工业等特色产业，带动村集体经济发展，实现农牧民就近就便增收致富。尼屋乡气候宜人，风景优美，自349国道开通以后，尼屋乡是自驾游首选路线。本项目建成后，民居居住环境得到改善，农民增收渠道增加（民宿），生活水平不断提高。且本次村庄庭院经济（民宿）改造提升带来的村庄经济发展，进一步完善尼屋乡休闲、观光产业，可以吸引更多的客商投资，依托本地区资源优势，促进产业结构升级，拉动就业人数增加和农民收入增加。</t>
  </si>
  <si>
    <t>改建</t>
  </si>
  <si>
    <t>打造上尼屋60户庭院经济改造升级民居民宿及配套附属设施，因尼屋乡地理位置优越，环境优美，旅游居多， 庭院经济涉及产业类型很多，宜种则种、宜养则养、宜加则加、宜商则商，非常灵活，能够充分发挥农户各自的能力水平。同时工作地点就在自家庭院及周边，方便照顾居家的老人、妇女参与生产经营活动，可以最大程度利用弱劳动力和半劳动力，既能有效增加家庭收入，还有利于农村社会稳定。庭院经济不仅可以根据每户农户不同的特点，发展不同的产业项目，也可以结合当地的资源和特色，打造有特色的一村一品、一镇一特，推动农村产业发展。项目区牧民增收将原有的增速基础上提高2%</t>
  </si>
  <si>
    <t xml:space="preserve"> 一、经济效益
1. 增加农户收入：
 庭院经济通过利用农户家庭的有限空间与资源，开展多样化的生产经营活动，如种植特色果蔬、养殖家禽家畜等，为农户提供了额外的收入来源。
 农户可以通过销售自产的农产品、手工艺品等，直接增加家庭收入。
2.促进农村产业发展：
 庭院经济的发展有助于推动农村产业的融合发展，促进一二三产业在农村的协同发展。
 通过发展庭院经济，可以带动相关产业链的发展，如农产品加工业、乡村旅游等，从而进一步增加农村经济的活力。
3. 提高资源利用效率：
 庭院经济通过精心规划和科学管理，能够充分利用农村家庭院落及其周边环境的资源，提高资源利用效率。
 二、社会效益
1. 提供就业机会：
 庭院经济的发展为农村剩余劳动力提供了就近就业的机会，有助于缓解农村人口外流的问题。
 无论是老人、妇女还是残疾人，都可以参与到庭院经济的生产活动中来，实现劳动力资源的充分利用。
2. 提升农民技能：
 通过参与庭院经济的生产经营活动，农民可以学习到新的农业技术和管理经验，提升自身的技能水平。
 这有助于农民更好地适应市场需求的变化，提高农产品的市场竞争力。
三、生态效益
1. 促进生态保护：
 庭院经济通常注重生态保护，通过采用绿色、生态的生产方式，减少农业面源污染，保护农村生态环境。
综上所述，发展庭院经济具有显著的经济效益、社会效益和生态效益。然而，在实际发展中还需要注意合理规划、科学管理以及政策扶持等方面的问题，以确保庭院经济的持续健康发展。</t>
  </si>
  <si>
    <t>（二）宜居宜业和美乡村类</t>
  </si>
  <si>
    <t>嘉黎县嘉黎镇奔达村（10）巩固提升美丽宜居村庄建设续建项目</t>
  </si>
  <si>
    <t>嘉黎县嘉黎镇奔达村</t>
  </si>
  <si>
    <t xml:space="preserve">
建设内容：1.道路工程:干路2925.00平方米、支路 3343.00平方米、巷道3557.00平方米、混凝土路肩 607.00平方米、停车位1106.00平方米、人行道铺装1412.00平方米、路缘石1052.00米、土石方工程、涵洞工程68.00米、路基防护工程-挡墙 302.00米、交通安全设施工程、路面排水边沟 、新建安全护栏612.00米、新建墙体159.00米;2.主管网给排水工程;3.环境整治工程:屋面改造、外墙修缮、围墙改造（以工代赈修缮）;4.产业门面房1号811.40平方米;人畜分离牛圈:牛圈A246.69平方米、牛圈B818.70平方米、牛圈 C179.10平方米、牛圈 D590.52平方米、牛圈 E254.25 平方米，6.新建厕所2座;7.产业楼改造260.40平方米;8.室外附属工程、总体电气工程;9.设备及工器具购置。        
    项目建设的可行性和必要性是村庄道路坎坷不平、歪曲不直，冬天结冰，夏天积水，明梁、环境卫生等基础服务设施较为缺乏，且存在分布不均匀、覆盖不全面、服务设施等级相对较低、建筑外貌和质量参差不齐等突出问题，垃圾任意堆放，垃圾产生的有毒有害的渗漏液进入土壤直接污染地下水或通过地表流入河流，造成对周边地表水域的污染，村庄内存在“脏、乱、差”问题。
随着村庄经济的发展，村民收入水平的不断提高，对生活质量的要求也与日俱增，其中环境质量改善和提高是提高生活质量和生活水平的主要内容。因此，在保障村民正常生活不受影响的情况下，实施道路改造、生活垃圾治理及新建明梁工程，是村庄改造的具体体现。
本项目为解决村庄内群众出行难、改善村庄面貌等问题，积极改善基础设施条件，提高群众生产、生活水平，美化村庄环境，提高人居环境质量。本项目的实施是解决村庄现状问题的需要，是对中共中央、国务院印发的《乡村振兴战略规划（2018－2022年）》政策的贯彻落实，因此，本项目的建设是必要的。</t>
  </si>
  <si>
    <t>续建</t>
  </si>
  <si>
    <t>该项目位于嘉黎镇镇政府所在地，属于老县城旧址，人员集中且外来经商人员较多，项目收益32户164人，脱贫户10户49人，改善生活生产条件和居住环境，为群众提供良好的生活环境，提升总体形象，充分起到嘉黎镇“十八军进藏路线”“茶马古道”以及那曲市级红色教育基地作用。根据市场调研结果，确定合理的租金价格。考虑租金的增长趋势。</t>
  </si>
  <si>
    <t>项目总投资3685.1万元，2024年到位资金2588万元，2025年申请资金1097.1</t>
  </si>
  <si>
    <t>嘉黎县嘉黎镇萨乾隆村（11）巩固提升宜居宜业和美乡村建设续建项目</t>
  </si>
  <si>
    <t>嘉黎县嘉黎镇萨钦隆村</t>
  </si>
  <si>
    <t>建设内容：1.道路工程:干路6933.43平方米:支路 2286.00平方米、巷道1697.00平方米、混凝土路肩 577.45平方米、人行道铺装10346.00平方米、路缘石 2044.00 米、土石方工程、涵洞工程 84.50米、路基防护工程-挡墙 421.40米、交通安全设施工程、路面排水边沟,;2.主管网给排水工程;3.环境整治工程:屋面改造、外墙修缮、围墙改造（以工代赈修缮）;4.产业门面房2号2567.99平方米;5.人畜分离牛圈:牛圈A164.46平方米、牛圈B818.70平方米、牛圈 C358.20平方米、、新增铁艺大门14樘;6.新建厕所 42.92平方米;7.厕所改造39.52平方米;8.室外附属工程:混凝土道路689.14平方米、新增挡墙、室外给排水、总体电气工程;9.设备及工器具购置
项目建设可行性、必要性：合理布局城镇生活垃圾处理设施，建立及时清扫、收集、转运的长效机制。深入推进农村“厕所革命”，开展农牧民户用卫生厕所改造和普及工作，鼓励缺水村（居）选择粪尿分集生态卫生厕所。
加强农牧区基础设施配套。完善农牧区公路网络，优先改善国省干线周边的农村公路以及有利于整体路网结构和物资流通的农村公路，着重打通入村“最后一公里”。完善农牧区水利基础设施，全面巩固提高农牧区饮水安全标准，保障建制村的饮水供应及饮水安全，提高对偏远自然村村民的安全饮水保障。加大农牧区电力基础设施和信息基础设施建设投入，重点对交通干道沿线、特色乡镇及村（居）进行电力和通讯全覆盖，加快对未覆盖的偏远地区进行补盲建设。
改善农牧区特色风貌。加大传统村落、历史文化名镇名村和人口较少民族聚居村落保护力度，完善藏式传统建筑解析和保护体系机制，最大限度保持建筑传统格局、历史风貌和空间尺度，充分展现高原地域特色乡村风貌。加强村庄公共空间整治，大力治理私搭乱建，倡导建筑专业技术人员下乡开展房屋设计指导，在尊重原住农牧民生活形态和传统习惯的前提下，推动建设具有地域特点、民族特色和时代特征的农牧区建筑。
正是基于上述情况业主审时度势提出嘉黎镇萨钦隆村（11）人居环境提升项目，根据嘉黎县人民政府相关建设安排嘉黎镇萨钦隆村（11）人居环境提升项目提上了建设日程。本建设项目积极响应国家和嘉黎县乡村的发展需要，致力于改善民生、加快城市化进程，从国家和地方相关政策而言，该项目的建设是十分必要的。</t>
  </si>
  <si>
    <t>该项目位于嘉黎镇镇政府所在地，属于老县城旧址，人员集中且外来经商人员较多，项目收益55户212人，脱贫户14户39人，改善生活生产条件和居住环境，为群众提供良好的生活环境，提升总体形象，充分起到嘉黎镇“十八军进藏路线”“茶马古道”以及那曲市级红色教育基地作用1、以工代赈项目的实施，提高了群众就业意识及对美好生活的向往，方便群众就近就业，使群众增收8万余元。2、符合乡镇总体规划，为创业人员提供便利及干净，整洁的活动场所，同时使全村57户207人受益。</t>
  </si>
  <si>
    <t>项目总投资4358.6万元，2024年到位资金3055万元，2025年申请资金1303.6</t>
  </si>
  <si>
    <t>嘉黎县嘉黎镇拉日果村（15）巩固提升人居环境提升续建项目</t>
  </si>
  <si>
    <t>嘉黎县嘉黎镇拉日果村</t>
  </si>
  <si>
    <t>建设内容：1.道路工程:干路4685.00平方米、支路 8371.00平方米、混凝土路肩 1931.95 平方米、人行道铺装1602.00平方米、路缘石1686.00米、土石方工程、涵洞工程、路基防护工程-挡墙81.00米、交通安全设施工程、路面排水边沟;2.主管网给排水;3.环境整治工程:屋面改造、外墙修缮、围墙改造（以工代赈修缮）；4.产业门面房3号1753.92平方米;5.产业楼改造577.46平方米;6.人畜分离牛圈:牛圈B955.15平方米、牛圈D393.68平方米、牛圈E508.50平方米、7.新建厕所;8.室外附属工程:新建围墙121.04米、透水砖铺装 776.12平方米、硬化场地 2457.14平方米、排水沟73.57米、室外给排水工程、总体电气工程;9.设备及工器具购置。       可行性及必要性：项目建设的可行性、必要性：根据嘉黎县人民政府相关建设安排嘉黎镇拉日果村（15）人居环境提升项目提上了建设日程。本建设项目积极响应国家和嘉黎县乡村的发展需要，致力于改善民生、加快城市化进程，从国家和地方相关政策而言，该项目的建设是十分必要的。本项目符合嘉黎县中长期社会发展战略，建设的前期条件已具备，建设地交通便利，具有较好的建设条件。项目建成后，有利于嘉黎县加快建设美丽宜居新农村实施，为和谐社会的构建提供积极的支持和强有力的保障；有利于提升村庄人居环境水平，美化村庄形象；有利于加强农牧区基础设施建设，方便周边农牧民生产生活。因此，本项目具有较好的社会效益。</t>
  </si>
  <si>
    <t>该项目位于嘉黎镇镇政府所在地，属于老县城旧址，人员集中且外来经商人员较多，项目收益45户165人，脱贫户12户42人，改善生活生产条件和居住环境，为群众提供良好的生活环境，提升总体形象，充分起到嘉黎镇“十八军进藏路线”“茶马古道”以及那曲市级红色教育基地作用。1.人畜分离后，农村居住环境得到改善，房屋及周边土地价值有望提升。整洁的村庄环境对吸引游客、发展乡村旅游等也有积极作用。有效避免人畜混居带来的噪音、异味和卫生问题，提高村民的生活舒适度。
减少人畜共患病的传播风险，保障村民身体健康。特别是对于老人、儿童等易感人群，意义重大。实现畜牧业与农村生态环境的协调发展。
2.为群众带来了诸多交通上的便捷，对人们的生活、经济发展和社会进步都具有重要意义。主干道周边的土地价值往往会随着交通便利性的提高而上升，为集体的产业楼带来机遇。</t>
  </si>
  <si>
    <t>项目总投资4039.1万元，2024年到位资金2833万元，2025年申请资金1206.1</t>
  </si>
  <si>
    <t>嘉黎县措多乡岗嘎竹角村（10）村人居环境提升项目</t>
  </si>
  <si>
    <t>措多乡岗嘎竹角</t>
  </si>
  <si>
    <t>建设内容：1、合作社糌粑加工厂：274.72平方米；2、人畜分新建高寒畜圈：12910.40平方米；3、新建水井房：55.47平方米；4、新建厕所：37.26平方米；5、新建道路硬化：10691.04平方米；6、场地硬化：1017.95平方米；7、新建照明系统；8、残垣断壁整治（以工代赈）：2603.94米；9、屋面防水工程:9906.35平方米；10、室外电气工程，11、新建取水房；12、合作社设备购置。
可行性和必要性：改变实施村产业机构单一、就业渠道狭窄，无致富门路的现象逐步增加村集体收入，带动群众增收致富；不断提高群众参与就业的积极性、主动性，项目通过当地优势资源在满足市场需求、带动就业的同时，也为带动群众增收提高产业保障。该项目的实施将显著提高村民的生活质量，促进经济发展，改善生态环境，增强社会凝聚力，为乡村振兴和可持续发展提供强有力的保障。</t>
  </si>
  <si>
    <t>经济效益：带动受益72户479人，新建的糌粑加工厂及饲草料加工厂将提高农产品的附加值，增加农民收入。同时，通过集约化的饲草料加工，可以确保饲草料供应的稳定性和质量，提高牲畜养殖效益。新建水井房将有效解决村民的饮水问题，确保供水的稳定性和安全性，促进农业生产和生活水平的提升。道路硬化和场地硬化将显著改善村内交通条件，降低运输成本，加快物资和农产品的流通，提高村庄整体经济活力。
社会效益：新建的厕所将大大改善村民的卫生条件，减少疾病传播，提升村民的生活质量。室外给排水工程将进一步提高村民生活的便利性和舒适度。安装100盏太阳能路灯和完善的室外电气工程将提高村庄的夜间照明和电力供应稳定性，减少安全隐患，保障村民的生命财产安全。基础设施的改善将增强村民的归属感和自豪感，促进邻里关系的和谐，进一步强化社区凝聚力，促进社会和谐。
环境效益：新建畜圈和完善的室外给排水工程将减少环境污染，保护耕地和水源，促进生态环境的可持续发展。太阳能路灯的安装将利用清洁能源，减少对传统电力的依赖，降低碳排放，推动绿色发展。通过道路和场地硬化、美化村庄环境，创造整洁、美丽的居住环境，有助村庄的可持续发展。
发展效益：推动乡村产业振兴，增加就业机会，提高村民收入，全面提升村庄的综合发展水平。通过各项基础设施的建设，提升村民的生活质量和文明素质，促进村民整体素质的提高，为乡村振兴提供坚实的人才基础。</t>
  </si>
  <si>
    <t>已完成方案编制</t>
  </si>
  <si>
    <t>（三）小型公益性基础设施类</t>
  </si>
  <si>
    <t>嘉黎县嘉黎镇切塘村危桥改造工程</t>
  </si>
  <si>
    <t>嘉黎镇切塘村</t>
  </si>
  <si>
    <t>建设内容：嘉黎县嘉黎镇切塘村危桥改造工程，起点距嘉玛公路 100m 处接自
然砂石路面；终点 K0+113.529 接自然砂石路面，路线全长 0.114 公里。 路线走向呈现由北向南。路基宽度为：4.5m=0.5m+3.5m+0.5m。路面为 天然砂砾路面。本项目设置 2-20m 装配式预应力（后张法）混凝土简  支 T 梁 1 座，上部结构采用装配式预应力（后张法）混凝土简支 T 梁， 下部结构桥台采用柱式台、桩基础，桥墩采用柱式墩、桩基础。项目按照四级公路时速为 15km/h，路基宽度为 4.5m的天然砂砾路面标准设计。  建设必要性：嘉黎县嘉黎镇切塘村危桥改造工程，桥面系为防滑钢板铺装+型钢栏杆组成，既有桥梁荷载等级、桥面净宽均不满足设计要求，现场勘查，既有桥梁病害较为严重，严重影响牧民出行及安全。拟建桥涵建成后，将极大地改善出行条件，对促进区域扶贫开发工作的深入开展，全面推进乡村振兴出后续发展起到示范带动作用。</t>
  </si>
  <si>
    <t>交运局</t>
  </si>
  <si>
    <t>危桥改造工程的效益分析：
 一、经济效益
1.减少交通事故损失：危桥改造后，桥梁的安全性得到显著提升，减少了因桥梁质量问题导致的交通事故，从而降低了交通事故带来的经济损失。
2. 提升交通效率：改造后的桥梁通行能力更强，能够缓解交通拥堵现象，提高交通效率，进而促进区域经济的发展。
二、社会效益
1. 保障居民出行安全： 危桥改造工程直接关系到居民的生命财产安全。改造后的桥梁安全性更高，为居民提供了更加安全的出行环境。
2. 改善居民生活质量：桥梁的改善不仅提升了交通效率，还改善了居民的生活质量。居民可以更加便捷地出行，享受更加舒适的生活环境。
3. 提升地区形象： 危桥改造工程是地区发展的重要标志之一。改造后的桥梁提升了地区的整体形象，有助于增强地区的知名度和美誉度。
4. 促进增收发展：项目建成后在虫草采集期间以及搬迁夏季草场时可方便三个行政村112户867人的出行方便，及大大减少了群众出行安全隐患。 
三、生态效益
1. 保护生态环境：危桥改造工程在设计和施工过程中，通常会注重生态保护，减少对周边环境的破坏。例如，采用环保材料、优化施工方案等措施，有助于保护生态环境。
2. 促进可持续发展：
 改造后的桥梁具有更高的安全性和耐久性，能够减少因桥梁质量问题导致的维修和重建成本，有助于实现可持续发展。
综上所述，危桥改造工程具有显著的经济效益、社会效益和生态效益。各地应加大对危桥改造工程的投入力度，确保桥梁的安全性和耐久性，为居民提供更加安全、便捷的出行环境，同时促进地区经济的繁荣和发展。</t>
  </si>
  <si>
    <t>初步设计已完成</t>
  </si>
  <si>
    <t>嘉黎县到户光伏太阳能建设项目</t>
  </si>
  <si>
    <t>十个乡镇  百畜户</t>
  </si>
  <si>
    <t>建设内容：太阳能电池组件：500W/1880台、200AH、12V（铅酸电池200A）逆变器3000W/1880台和其它辅材等。
可行性、必要性：嘉黎县大部分乡镇是以牧业为主，由于牧区基本分为夏季草场、秋季草场和冬季草场。牧民每年都根据季节性而迁移。由于大部分草场都远离乡镇，无法保证牧民正常居民用电，嘉黎县现有1880牧户。随着经济的发展，能源的需求量逐年增长，然而以油等化石能源为发电已经遇到一系列问题，如能源供给不足、污染环境等，故而需寻找新的能源方向以应对这些问题。光伏发电是以太阳能为主要能源来源的一种新型能源,其具有环保、可再生、无噪音等优点,并且不受燃料价格、供应限制等影响。目前光伏发电技术相对成熟,具有可靠性和长期稳定性。并且符合环保、节能的理念。效益分析：光伏发电不会排放任何废气、废水、废渣等污染物,不会对周围的环境造成影响,光伏发电不仅能够为社会提供可靠的能源,而且还能够提升科技水平和公众的环保意识,带来积极的社会效益。最终解决1880户在虫草采集期间以及夏秋季草场期间的正常用电。</t>
  </si>
  <si>
    <t>统战部（民委）</t>
  </si>
  <si>
    <t>到户光伏太阳能建设的效益分析：
一、经济效益：1. 节省电费支出：到户光伏太阳能系统可以为用户提供自主生产的电能，减少对电网电力的依赖，从而节省电费支出。特别是在光照充足的地区，光伏发电系统能够为用户提供大量的电力，显著降低电费成本。2. 增加额外收入：用户可以将多余的光伏电能出售给电网，获得相应的收益。在一些地区，政府还提供了上网电价补贴政策，进一步提高了光伏发电的经济回报。3. 创造就业机会：光伏太阳能系统的安装、维护和运营需要专业人员，这为当地居民提供了就业机会，有助于缓解就业压力。
二、社会效益：1. 提高能源安全性：到户光伏太阳能系统可以减少对外部能源供应的依赖，提高能源安全性。特别是在电网覆盖不足的偏远地区，光伏发电系统可以为当地居民提供可靠的电力供应。2. 推动绿色生活方式：光伏发电系统的广泛应用能够向公众传递环保和可持续发展的理念，激发人们对可再生能源的关注和支持，推动社会形成绿色低碳的生活方式和消费观念。3. 促进能源结构调整：到户光伏太阳能建设有助于推动能源结构的调整，减少对化石能源的依赖，增加可再生能源的比重，从而实现能源结构的优化和升级。4. 解决1880户的夏秋季草场期间的用电。                                                                                                                                         三、环境效益
1. 减少温室气体排放：光伏发电系统在运行过程中不产生任何温室气体排放，是一种零碳排放的能源生产方式。因此，到户光伏太阳能建设有助于减少温室气体排放，保护生态环境。
2. 改善空气质量：减少传统能源发电所产生的污染物排放，有助于改善当地的空气质量，降低呼吸道疾病和其他健康问题的发生率，提高居民的生活质量。
综上所述，到户光伏太阳能建设在经济效益、社会效益和环境效益方面都具有显著的优势。随着技术的不断进步和成本的进一步降低，其应用前景将更加广阔。然而，在推广和应用过程中，也需要关注初始投资较高、电网接入和储能等问题，以确保光伏发电系统的稳定运行和最大化效益的发挥。</t>
  </si>
  <si>
    <t>已完成采购方案</t>
  </si>
  <si>
    <t>少数民族发展资金</t>
  </si>
  <si>
    <t>嘉黎县嘉黎镇宗孜普钢架桥建设项目</t>
  </si>
  <si>
    <t>嘉黎镇</t>
  </si>
  <si>
    <t>嘉黎镇约青村新建一段乡村道路95.81米，跨越现状水系处设置两座2.5米净宽非通车桥梁</t>
  </si>
  <si>
    <t>发展改革委员会</t>
  </si>
  <si>
    <t>钢架桥经济效益分析：
 一、直接经济效益：1. 降低交通成本：钢架桥的建设能够显著改善交通条件，缩短交通距离，降低运输成本。特别是在地形复杂、河流众多的地区，钢架桥的建设能够大幅提升交通效率，减少运输时间和成本，从而带动周边地区的经济发展。2. 提升交通流量：钢架桥具有较高的通行能力和承载能力，能够满足大量车辆和行人的通行需求。通过提升交通流量，钢架桥能够带动周边地区的商业活动，促进经济繁荣。
二、间接经济效益：1. 促进区域经济发展：钢架桥的建设能够加强区域间的联系和沟通，促进经济要素的流动和资源的优化配置。通过促进区域经济发展，钢架桥能够带动周边地区的产业升级和结构调整，提高区域经济的整体竞争力。
2. 带动相关产业发展：
钢架桥的建设和运营需要大量的材料和设备，如钢材、水泥、机械设备等。这能够带动相关产业的发展，如钢铁、水泥、机械制造等，形成产业链效应。
 三、长期经济效益：1. 提高使用寿命：钢架桥具有较高的结构性能和使用寿命，能够承受较大的荷载和变形，保证交通畅通和安全。通过提高使用寿命，钢架桥能够减少维修和更换的频率，降低长期运营成本。
2. 降低维护成本：钢架桥的结构简单、易于维护，且材料性能稳定，不易发生腐蚀和损坏。这能够降低维护成本，提高经济效益。
四、综合效益分析
钢架桥的经济效益不仅体现在直接和间接的经济效益上，还体现在对区域经济发展、城市形象提升、相关产业发展以及旅游业发展等方面的综合效益上。这些综合效益的显现需要一定的时间和过程，但长期来看其影响将是深远的。
综上所述，钢架桥的经济效益显著且多样。在建设和运营过程中，应充分考虑其经济效益的发挥和最大化利用，以促进区域经济的繁荣和发展。</t>
  </si>
  <si>
    <t>已完成项目前置工作并通过自治区审查</t>
  </si>
  <si>
    <t>以工代赈</t>
  </si>
  <si>
    <t>嘉黎县措多乡勒央恰村涵洞建设项目</t>
  </si>
  <si>
    <t>措多乡勒央恰村</t>
  </si>
  <si>
    <t>新建1-3.5×2.5m箱涵两座，涵长6m，涵洞两侧及箱涵之间增设混凝土连通道路</t>
  </si>
  <si>
    <t>涵洞建设项目经济效益分析：
一、直接经济效益：1. 节省工程造价：在一些地质条件复杂、施工难度大的地区，如多年冻土、软土、膨胀土、湿陷性黄土等地质不良地区，采用钢波纹管涵洞等新型涵洞结构形式代替传统的钢筋混凝土涵洞，可以显著降低工程造价。这主要是因为新型涵洞结构形式具有施工方便、材料运输成本低、施工工期短等优势。以钢波纹管涵洞为例，其造价相比原设计的钢筋盖板涵可以节省约18.5%左右，具体节省比例还受到涵洞长度、孔径等因素的影响。2.提高施工效率：涵洞建设项目的施工效率对于经济效益的发挥至关重要。采用先进的施工技术和设备，可以显著提高施工效率，缩短工期，从而降低施工成本。3.减少后期维护成本：涵洞建设项目的后期维护成本也是经济效益考虑的重要因素之一。一些新型涵洞结构形式，如钢波纹管涵洞，具有结构简单、易于维护的特点，可以降低后期维护成本。此外，通过合理的设计和施工，还可以提高涵洞的耐久性和使用寿命，进一步减少后期维护成本。
二、间接经济效益：1.促进区域经济发展：涵洞建设项目的实施可以促进区域经济的发展。一方面，涵洞的建设可以改善交通条件，提高交通效率，促进物流、人流等经济要素的流动和资源的优化配置。另一方面，涵洞的建设还可以带动相关产业的发展，如建筑、材料、运输等产业，形成产业链效应。2.改善生态环境：涵洞建设项目的实施还可以对生态环境产生积极影响。通过合理的规划和设计，可以减少对周边生态环境的破坏和污染。同时，涵洞的建设还可以促进水资源的合理利用和保护，提高生态系统的稳定性和可持续性。
三、长期经济效益：1. 提高交通安全性：涵洞建设项目的实施可以提高交通安全性。通过改善交通条件、提高交通效率等措施，可以减少交通事故的发生率和损失程度。这有助于保障人民群众的生命财产安全，提高社会的整体福祉水平。2.促进可持续发展：涵洞建设项目的实施还可以促进可持续发展。通过采用环保、节能等先进技术和材料，可以降低对自然资源的消耗和环境的污染。同时，涵洞的建设还可以促进资源的循环利用和再生利用，推动经济社会的可持续发展。
综上所述，涵洞建设项目具有显著的经济效益。在实施过程中，应充分考虑各种因素的综合影响，采取科学合理的规划、设计、施工和管理措施，以实现经济效益的最大化。</t>
  </si>
  <si>
    <t>嘉黎县嘉黎镇约青村桥涵建设项目</t>
  </si>
  <si>
    <t>嘉黎镇约青村</t>
  </si>
  <si>
    <t>工程治理河道长度200米，新建防洪堤268.66米。左岸新建挡墙长度101.34米，右岸新建挡墙长度167.32米，采用米10浆砌石重力式结构。工程起点接居民房屋公路边坡处，末端接公路高岸坡。河道清淤疏浚260米，总体积约为1247立方米，同时涉及箱涵一座。</t>
  </si>
  <si>
    <t>治理河道、新建挡墙、新建箱涵和新建防洪堤经济效益分析：
一、治理河道经济效益分析：1.防洪效益：治理河道后，河道的泄洪能力增强，洪水位降低，两岸堤防的防洪标准得以提高，从而有效减少洪涝灾害的发生频率和损失程度。防洪效益可以通过减免的洪灾损失来衡量，包括农作物减产损失、房屋设备毁坏损失、工商企业停产停业损失等。2. 岸线利用效益： 治理河道后，河岸线得到稳定和保护。 岸线利用效益体现在减免土地损失、减免岸线设施的维护费用等方面。
3. 水土资源效益：治理河道可以改善河道水土资源的利用条件。水土资源效益通过增加水产收益、土地开发收益等方式体现。
二、新建防洪堤经济效益分析：1. 直接防洪效益： 新建防洪堤可以直接提高防洪能力，减少洪涝灾害的发生和损失。直接防洪效益同样可以通过减免的洪灾损失来衡量。2. 土地利用效益：防洪堤的建设可以保护周边土地免受洪水侵袭，从而提高土地的利用价值和安全性。3.生态环境效益： 新建防洪堤还可以改善生态环境，如保护湿地、促进生物多样性等。 生态环境效益虽然难以直接量化，但对于提升区域整体生态环境质量具有重要意义。
三、综合经济效益分析
1. 经济效益的叠加效应：治理河道和新建防洪堤的经济效益具有叠加效应。两者共同作用下，可以显著提高区域的防洪能力、改善水环境、促进经济发展。
2. 长期经济效益：治理河道和新建防洪堤的长期经济效益显著。它们不仅可以减少洪涝灾害的损失，还可以提高土地利用价值，为区域经济的可持续发展提供有力支撑。
3. 社会效益的转化：治理河道和新建防洪堤还具有显著的社会效益，如保障人民群众生命财产安全、改善生态环境等。这些社会效益可以转化为经济效益，如提升区域形象、吸引投资等。
综上所述，治理河道和新建防洪堤具有显著的经济效益和社会效益。在规划和实施相关项目时，应充分考虑其经济效益和社会效益的综合影响，以实现经济效益和社会效益的最大化。</t>
  </si>
  <si>
    <t>嘉黎县同多弄巴曲防洪治理工程项目</t>
  </si>
  <si>
    <t>新建堤防总长度为1695.01米,其中阿托库村夏荣卡自然村治理段新建堤防332.16米；学孔玛村玛自贡孜自然村治理段新建堤防617.55米；学孔玛村擦多顶自然村治理段综合治理段新建堤防745.30米。</t>
  </si>
  <si>
    <t>防洪堤经济效益分析：
一、经济效益分析：1.防洪效益：治理河道后，河道的泄洪能力增强，洪水位降低，两岸堤防的防洪标准得以提高，从而有效减少洪涝灾害的发生频率和损失程度。防洪效益可以通过减免的洪灾损失来衡量，包括农作物减产损失、房屋设备毁坏损失、工商企业停产停业损失等。2. 岸线利用效益： 治理河道后，河岸线得到稳定和保护。 岸线利用效益体现在减免土地损失、减免岸线设施的维护费用等方面。
二、直接防洪效益： 新建防洪堤可以直接提高防洪能力，减少洪涝灾害的发生和损失。直接防洪效益同样可以通过减免的洪灾损失来衡量。2. 土地利用效益：防洪堤的建设可以保护周边土地免受洪水侵袭，从而提高土地的利用价值和安全性。3.生态环境效益： 新建防洪堤还可以改善生态环境，如保护湿地、促进生物多样性等。 生态环境效益虽然难以直接量化，但对于提升区域整体生态环境质量具有重要意义。
三、综合经济效益分析
1. 经济效益的叠加效应：治理河道和新建防洪堤的经济效益具有叠加效应。两者共同作用下，可以显著提高区域的防洪能力、改善水环境、促进经济发展。
2. 长期经济效益：治理河道和新建防洪堤的长期经济效益显著。它们不仅可以减少洪涝灾害的损失，还可以提高土地利用价值，为区域经济的可持续发展提供有力支撑。
3. 社会效益的转化：治理河道和新建防洪堤还具有显著的社会效益，如保障人民群众生命财产安全、改善生态环境等。这些社会效益可以转化为经济效益，如提升区域形象、吸引投资等。
综上所述，治理河道和新建防洪堤具有显著的经济效益和社会效益。在规划和实施相关项目时，应充分考虑其经济效益和社会效益的综合影响，以实现经济效益和社会效益的最大化。</t>
  </si>
  <si>
    <t>嘉黎县握雪曲防洪治理工程项目</t>
  </si>
  <si>
    <t>新建堤防总长度为1394.36米,其中叶隆村村委会段新建堤防396.44米；绒多乡叶隆村吾定岗自然村治理段新建堤防518.28米；绒多乡恰吾格自然村新建堤防372.13米；绒多乡隆那多村岗隆多自然村新建堤防107.51米。</t>
  </si>
  <si>
    <t>嘉黎县措多乡那布村勒玛琼桥建设项目</t>
  </si>
  <si>
    <t>措多乡那布村</t>
  </si>
  <si>
    <t>桥梁全长26米，共一联，上部结构采用2×13m现浇空心板，下部结构采用重力式桥墩，重力式桥台。本桥位于直线上，桥梁宽度0.5m（防撞护栏）+4.0m（车行道）+0.5m（防撞护栏）=5.0m，护栏线形根据路线调整。桥梁两侧增设混凝土引道。</t>
  </si>
  <si>
    <t>经济效益分析：                                                                                                                        一、材料节约与成本降低
混凝土用量减少：现浇空心板桥由于采用了空心结构，相比传统实心板桥，能够显著减少混凝土的用量。这不仅降低了材料成本，还减少了运输和浇筑过程中的能耗。轻质材料应用：在现浇空心板桥中，轻质材料组合单元（如轻质管材和连接钢筋）的应用，进一步减轻了桥梁的自重，降低了对基础的要求，从而减少了基础工程的造价。
二、施工效率提高：简化施工工序：现浇空心板桥的施工过程相对简单，布管、铺筋、浇筑混凝土等工序易于操作，且能够实现一次性浇筑成型，大大提高了施工效率。缩短工期：由于施工工序的简化，现浇空心板桥的工期通常较短，这有助于减少施工期间的人工费用和管理费用，同时更早地投入使用，产生经济效益。
三、结构性能优越：提高承载力：现浇空心板桥的结构设计合理，空心率高，既减轻了自重，又提高了桥梁的承载力，使得桥梁能够承受更大的荷载，延长了使用寿命。
增强稳定性与安全性：现浇空心板桥的结构稳定性好，抗震、抗裂性能优越，能够确保桥梁在极端天气和地质条件下的安全运行，减少了因维修和加固而产生的费用。
四、综合效益显著：节约土地资源：现浇空心板桥由于自重轻、跨度大，能够减少对土地的占用，特别是在城市地区，这对于节约土地资源、提高土地利用效率具有重要意义。
环保与可持续发展：现浇空心板桥的施工过程对环境影响小，且能够回收利用部分废弃材料，符合环保和可持续发展的理念</t>
  </si>
  <si>
    <t>嘉黎县阿扎镇雀隆村夏季草场通车桥涵建设项目</t>
  </si>
  <si>
    <t>阿扎镇雀隆村</t>
  </si>
  <si>
    <t>新建钢桁架桥梁一座，桥梁全长17米、桥净宽4.2米，桥梁两侧增设混凝土引道。工程治理河道长度40m，左岸新挡墙长度40.57m，右岸新挡墙长度40.85m，对河道治理范围进行清淤疏浚。新建1-2.5×2m箱涵一座，涵长7m，涵洞两侧增设砂石路面引道。</t>
  </si>
  <si>
    <t xml:space="preserve"> 经济效益分析： 一、建设成本:1. 材料成本：钢桁架桥梁的主要材料是钢材，其价格受市场供需关系影响。此外，还需考虑连接件、紧固件等辅助材料的费用。钢材具有强度高、自重轻、抗震性能好等优点，但相对于传统混凝土材料，其成本可能较高。2. 加工费用：钢桁架的制作需要切割、焊接、打孔等加工工序，这些工序的费用会根据桁架的复杂度和加工精度要求而有所不同。3. 运输与安装费用：钢桁架制作完成后，需要运输到施工现场进行安装。运输费用受距离、运输方式等因素影响，而安装费用则包括人工费、设备使用费等。
二、运营维护成本:1.维护费：钢桁架桥梁在使用过程中需要定期进行检查和维护，以确保其安全性和稳定性。这包括检查连接螺栓的紧固度、检查桁架节点等，以及必要的维修和更换工作。2.能耗与环保：虽然钢桁架桥梁的建造和运营过程中可能会产生一定的能耗和环境污染，但相对于传统桥梁，其工业化程度高、环境污染少的特点使得其在这方面的成本相对较低。
三、使用寿命与耐久性:钢桁架桥梁的使用寿命长，且由于其结构清晰、易于加工和快速搭建等特点，使得其在维修和更换方面也相对容易。这有助于降低桥梁在整个生命周期内的成本。
四、交通效益:1.通行能：钢桁架桥梁通常具有较大的通行能力，能够满足大量车辆的通行需求，从而缓解交通压力。2.安全性：钢桁架桥梁的结构稳定、抗震性能好，能够确保车辆和行人的安全通行。
五、社会影响:1. 促进区域发展：钢桁架桥梁的建设有助于促进区域间的经济交流和发展，提高区域的整体竞争力。
六、经济效益综合分析:从经济效益的角度来看，新建钢桁架桥梁虽然初期建设成本可能较高，但其在运营维护成本、使用寿命、交通效益以及社会影响等方面均表现出显著的优势。因此，在综合考虑各方面因素后，可以认为新建钢桁架桥梁具有较高的经济效益。
综上所述，新建钢桁架桥梁的经济效益分析是一个复杂而全面的过程，需要综合考虑多个方面的因素。在做出决策时，应充分权衡利弊，以确保项目的可行性和可持续性。</t>
  </si>
  <si>
    <t>嘉黎县鸽群乡董琼多村、9村通车桥涵以工代赈项目</t>
  </si>
  <si>
    <t>鸽群乡董琼多村</t>
  </si>
  <si>
    <t>鸽群乡9村新建钢桁架梁桥一座，桥梁全长20米，桥梁宽度6.0m，行车道宽度4.2 m（车行道），桥梁两侧增设混凝土引道。
董琼多村新建箱涵新建2-5×2.5m箱涵一座，涵长6m。</t>
  </si>
  <si>
    <t>嘉黎县鸽群乡查曲卡夏季牧场人畜简易桥
以工代赈项目</t>
  </si>
  <si>
    <t>鸽群乡查曲卡</t>
  </si>
  <si>
    <t>新建桥梁两座，一号桥20米，上部结构采用1×20m钢桁架梁，下部结构采用重力式桥台，扩大基础；二号桥15米，上部结构采用1×15m钢桁架梁，下部结构采用重力式桥台，扩大基础。桥梁均位于直线上，桥梁宽度4.3m，人行车道宽度2.5 m。在道路两侧及两桥之间道路增加碎石铺装。</t>
  </si>
  <si>
    <t>阿扎村新建水泥桥项目</t>
  </si>
  <si>
    <t>阿扎寺下面水闸旁</t>
  </si>
  <si>
    <t>建设内容：桥梁主线起于嘉忠公路，桥梁及引道全长212.142m，拟采用4.5m宽度路基。拟建桥梁长度80m，桥梁断面采用0.5+4.5+0.5=5.0m，上部结构为现浇预应力连续小箱梁，下部结构为桩柱式、桥台采用桩柱式桥台。桥跨布置为3+4-20m+3m。
   桥梁及引道主要工程量为：挖方：28m³、填方3376m³、桥梁440㎡、引道路面为20cmC25水泥混凝土+20cm 5%水泥稳定碎石+15cm级配碎石，路面面积为441㎡，占地1232㎡。</t>
  </si>
  <si>
    <t>1、通过本项目建设，完善阿扎镇基础设施条件，有效提升阿扎村和斯定卡村群众的生命财产安全。                                               2、项目收益80余户、400余人。</t>
  </si>
  <si>
    <t>已完成市场调研</t>
  </si>
  <si>
    <t>嘉黎县阿扎镇农村供水水质提升项目</t>
  </si>
  <si>
    <t>阿扎镇</t>
  </si>
  <si>
    <t>水质净化10处</t>
  </si>
  <si>
    <t>改扩建</t>
  </si>
  <si>
    <t>水利局</t>
  </si>
  <si>
    <t>受益群众847人。社会效益上，保障村民身体健康，降低疾病发生率，提升农村生活品质和人口素质，促进社会和谐稳定，增强农村凝聚力。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</si>
  <si>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已完成前期排查</t>
  </si>
  <si>
    <t>嘉黎县藏比乡农村供水水质提升项目</t>
  </si>
  <si>
    <t>藏比乡</t>
  </si>
  <si>
    <t>对10个水源进行改造</t>
  </si>
  <si>
    <t>受益群众1800人。社会效益上，保障村民身体健康，降低疾病发生率，提升农村生活品质和人口素质，促进社会和谐稳定，增强农村凝聚力。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</si>
  <si>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嘉黎县措多乡农村供水水质提升项目</t>
  </si>
  <si>
    <t>措多乡</t>
  </si>
  <si>
    <t>对该乡25处饮水工程开展水质净化，2处管道进行水源改造</t>
  </si>
  <si>
    <t>受益群众525人。社会效益上，保障村民身体健康，降低疾病发生率，提升农村生活品质和人口素质，促进社会和谐稳定，增强农村凝聚力。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</si>
  <si>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嘉黎县嘉黎镇农村供水水质提升项目</t>
  </si>
  <si>
    <t>对该镇5处饮水工程开展水质净化</t>
  </si>
  <si>
    <t>受益群众363人。社会效益上，保障村民身体健康，降低疾病发生率，提升农村生活品质和人口素质，促进社会和谐稳定，增强农村凝聚力。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</si>
  <si>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嘉黎县林堤乡农村供水水质提升项目</t>
  </si>
  <si>
    <t>林堤乡</t>
  </si>
  <si>
    <t>对该乡7处饮水工程开展水质净化</t>
  </si>
  <si>
    <t>受益群众782人。社会效益上，保障村民身体健康，降低疾病发生率，提升农村生活品质和人口素质，促进社会和谐稳定，增强农村凝聚力。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</si>
  <si>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嘉黎县麦地卡乡农村供水水质提升项目</t>
  </si>
  <si>
    <t>麦地卡乡</t>
  </si>
  <si>
    <t>对该乡20处饮水工程开展水质净化和水源建设</t>
  </si>
  <si>
    <t>受益群众1040人。社会效益上，保障村民身体健康，降低疾病发生率，提升农村生活品质和人口素质，促进社会和谐稳定，增强农村凝聚力。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</si>
  <si>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嘉黎县夏玛乡农村供水水质提升项目</t>
  </si>
  <si>
    <t>夏玛乡</t>
  </si>
  <si>
    <t>对该乡13处饮水工程开展水质净化和水源建设</t>
  </si>
  <si>
    <t>嘉黎县绒多乡农村供水水质提升项目</t>
  </si>
  <si>
    <t>绒多乡</t>
  </si>
  <si>
    <t>对该乡9处饮水工程开展水质净化和水源建设</t>
  </si>
  <si>
    <t>受益群众270人。社会效益上，保障村民身体健康，降低疾病发生率，提升农村生活品质和人口素质，促进社会和谐稳定，增强农村凝聚力。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</si>
  <si>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(四)人居环境整治类（巩固提升类）</t>
  </si>
  <si>
    <t>嘉黎县措多乡古塘村人居环境整治提升项目</t>
  </si>
  <si>
    <t>措多乡古塘村</t>
  </si>
  <si>
    <t>建设内容：总建筑面积837.90平方米，其中：新建集中式棚圈10座；新建厕所4座；新建高位水池3座，调节池13处；新建背水台21座；新增生活垃圾收集桶14组；新增村内太阳能路灯80盏；新建排水468.00米；新建入户道路5889.56平方米；新建沥青混凝土路面10699.40平方米，含土石方、土质边沟、涵洞、错车道等。
可行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
必要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道路坑洼不平，对交通出行造成极为不便；现有排水沟部分处于瘫痪状态，无法达到正常使用条件；村内环境卫生差，严重影响村容村貌。该项目的实施将改变村庄脏乱差的落后现状，通过完善基础设施条件，不断改善村庄形象，提升群众的获得感、幸福感、获得感，同时增加土地利用，节约资源，落实要素保障。</t>
  </si>
  <si>
    <t xml:space="preserve">经济效益：带动受益100户574人，新建人畜分离高寒棚圈，有助于改善牲畜养殖环境，减少牲畜疾病，提高牲畜成活率和生产效率，增加农民收入。新建高位水池和完善的给水管道系统将确保村民和牲畜的用水需求，解决水资源短缺问题，促进农业生产和生活水平的提升。附属设施将大大改善村内交通条件，降低运输成本，促进农产品和物资的流通，推动农村经济发展。
社会效益：新建的公共厕所、生活垃圾收集设施和村内路灯等将显著提升村民的生活质量，改善卫生状况，减少疾病传播，提高村民的幸福感和满意度。乡村振兴文化墙将展示村庄的历史、文化和发展成就，增强村民的认同感和自豪感，进一步强化社区凝聚力，促进社会和谐。电线路改造和村内路灯的建设将提高村庄的电力供应稳定性和夜间安全性，减少安全隐患，保障村民生命财产安全。
环境效益：完善的排水沟系统将减少环境污染，保护水源，促进生态环境的可持续发展。通过村容村貌的提升，包括道路硬化、乡村振兴文化墙建设等，将美化村庄环境，创造整洁、美丽的居住环境，推动可持续发展。
发展效益：本项目的实施将为古唐村注入新的发展动力，推动乡村产业振兴，增加就业机会，提高村民收入，全面提升村庄的综合发展水平。
</t>
  </si>
  <si>
    <t>夏玛乡甲仁村（4村）整村推进示范村(人居环境整治提升项目）</t>
  </si>
  <si>
    <t>夏玛乡甲仁村</t>
  </si>
  <si>
    <t>甲仁行政村，村庄共包含38户，208人，共包含牦牛1937头。其中，甲仁行政村建设内容为：
村内连接道路工程：新建4米宽主路3330㎡，新建2.0米宽巷道（入户路）2766㎡；新建混凝土路肩510㎡，土石方工程1项，新建1-0.75m涵洞92m，新建交通安全设施工程1项，新建护栏；新建道路边沟（含盖板）47m。给水工程：新建机井2座；雨水工程：新建雨水排水沟2100m，雨水排水沟修复200m，建筑北部排水沟440m，建筑工程：拆除工程1项，新建集中牛羊圈5010㎡，新建停车位396㎡，新建护栏1443m，新建旱厕2座，新增导视标牌、照明系统和设备及工器具购置。
亚仁自然村建设内容为：道路工程：新建4米宽主路2361㎡，新建4米宽支路3007㎡，新建2.0米宽巷道（入户路）450㎡；新建混凝土路肩612㎡，土石方工程1项，新建1-0.75m涵洞73m，新建交通安全设施工程1项、新建护栏1063m；新建盖板边沟48m。给水工程：新建机井1座，原有机井修复1座；雨水工程：新建雨水排水沟1242m；建筑工程：新建停车位216㎡，原有厕所修复1项，新建牛圈2550㎡，新建旱厕1座，新增导视标牌、照明系统和设备及工器具购置。                                                                      
可行性和必要性：改变实施村产业机构单一、就业渠道狭窄，无致富门路的现象逐步增加村集体收入，带动群众增收致富；不断提高群众参与就业的积极性、主动性，项目通过当地优势资源在满足市场需求、带动就业的同时，也为带动群众增收提高产业保障。该项目的实施将进一步补齐项目区基础设施，将进一步改变村庄脏乱差的落后现状，通过完善基础设施条件，不断改善村庄形象，提升群众的获得感、幸福感、获得感，同时增加土地利用，节约资源，落实要素保障。</t>
  </si>
  <si>
    <t>社会效益：新建的厕所将大大改善村民的卫生条件，提升村民的生活质量。室外给排水工程将进一步提高村民生活的便利性和舒适度。安装太阳能路灯和完善的室外电气工程将提高村庄的夜间照明和电力供应稳定性，减少安全隐患，保障村民的生命财产安全。基础设施的改善将增强村民的归属感和自豪感，促进邻里关系的和谐，进一步强化社区凝聚力，促进社会和谐。本项目为解决村庄内群众出行难、改善村庄面貌等问题，积极改善基础设施条件，提高群众生产、生活水平，村庄环境，提高人居环境质量。项目实施后，带动就业的同时，也为带动群众增收提高产业保障。</t>
  </si>
  <si>
    <t>绒多乡森布库村基础设施建设项目</t>
  </si>
  <si>
    <t>绒多乡森布库村</t>
  </si>
  <si>
    <t>森布库行政村建设内容：
道路工程：新建主路5380㎡，新建入户路9077㎡，新建混凝土路肩1008.75㎡，原有道路硬化拆除，新建涵洞84米，土石方工程1项，交通安全设施1项，新建盖板沟252m。
新建雨水盖板沟1517m，原有排水沟硬化1700m，新建给水管网4200m，新建背水台23个，新建潜水坝1座，新建蓄水池200m³，修复原有机井一座，新建机井1座，新建厕所2座，原有旱厕修复1项，新建集中牛羊棚圈1座。新增垃圾收集点18个，新增导标牌，新增照明设施设备及工器具购置。
列旺果自然村：
道路工程：新建入户路1182㎡，土石方工程1项，新建盖板沟29m，交通安全设施1项。
给排水工程：机井修复1座，新建1座机井，原有水房拆除2座；新增户厕改造4座，新增垃圾收集箱6个，新增导视牌，新增照明设施设备。
多热坚自然村：道路工程：新建主路2376㎡，新建入户路1571㎡，新建混凝土路肩445.5㎡，新建涵洞10m，新建挡墙255m，新增堡坎117m，土石方工程1项，交通安全设施1项，新建护坡植草6055㎡，新增混凝土排水沟61m；新建雨水盖板沟474m，土石方工程1项，新建及污水沟271m，新建机井1座，新建给水管网504m，新建背水台7个。原有厕所拆除新建2座，新增垃圾收集箱6个，新增导视标牌，新增照明设施设备及工器具购。    
达拉自然村：道路工程：新建入户路1217㎡，新建盖板沟25m，土石方工程1项，交通安全设施1项；新建机井2座（含机井和取水房）；新增垃圾收集箱9座，新增户厕改造9座。新增导标牌，新增照明设施设备。可行性：加快建设美丽宜居新农村，提升农牧区人居环境水平。大力推进农村环境综合整治工作，持续改善农牧区村容村貌，加快推进乡村道路硬化、村庄环境整治、公共区域照明等工程建设。合理布局县域生活垃圾处理设施，建立及时清扫、收集、转运的长效机制。开展农牧民户用卫生厕所改造和普及工作，鼓励缺水村（居）选择粪尿分集生态卫生厕所。必要性：本项目为解决村庄内群众出行难、改善村庄面貌等问题，积极改善基础设施条件，提高群众生产、生活水平，村庄环境，提高人居环境质量。项目实施后，带动就业的同时，也为带动群众增收提高产业保障。</t>
  </si>
  <si>
    <t>1.经济效益：坚持以政府引导、群众参与、共同致富为抓手，带动本地农牧民务工就业，增加务工收入，带动本地机械劳务输出，进而有效带动地方经济发展，巩固脱贫攻坚成果，项目建成惠及群众共计78户404人。
2.社会效益：项目实施顺应群众对美好生活的向往，本项目建成有利于改善群众生产条件和生活环境，改善村内交通条件，降低运输成本，提高村庄整体经济活力。持续提高农村生活质量，努力将其打造成农牧民群众就地过上现代生活的幸福家园，且项目所在地对项目有较好的适应性和可接受程度，负面影响较小。
3.生态效益：项目的实施将改变村庄脏乱差的落后现状，提升乡村环境，不断改善村容村貌。
4.可持续性：项目实施后可通过示范引领作用，不断推动区域环境整治持续向好。</t>
  </si>
  <si>
    <t>嘉黎县绒多乡森土库村人居环境提升项目</t>
  </si>
  <si>
    <t>绒多乡森土库村</t>
  </si>
  <si>
    <t>森土库行政村：
新建沥青混凝土道路4578平方米，新建入户混凝土道路3249平方米，原有道路硬化拆除2300平方米，涵洞工程72米，土石方工程1项，交通安全设施1项，新建雨水盖板沟1630米（含土石方1467立方米），新建截水沟336m，新建V型水沟60m，新建混凝土水池280㎡，新建公共厕所43平方米（2个厕所），原有厕所翻新1项，残垣断壁整治工程1项（以工代赈修缮）。新建给水管网1700米，新建背水台11个，原有机井修复1项，新建水井1项（含机井和取水房），新建蓄水池200m³，新增导视牌，新增照明设施设备及工器具购置。                                                                            
森土库自然村
新建沥青混凝土道路6499平方米，新建入户混凝土道路1466平方米，新建桥1座，新建涵洞6m，新建路基防护挡墙177米，新建护坡植草1056平方米，土石方工程1项，交通安全设施1项，新建雨水盖板沟608米，新建公共厕所43平方米（2个厕所），残垣断壁整治工程1项（以工代赈修缮）。新建给水管网1725米，新建背水台6个，新建水井1项（含机井和取水房）等附属设施，新增照明设施设备及工器具购置。
可行性：加快建设美丽宜居新农村，提升农牧区人居环境水平。大力推进农村环境综合整治工作，持续改善农牧区村容村貌，加快推进乡村道路硬化、村庄环境整治、公共区域照明等工程建设。推进农村“垃圾革命”，合理布局县域生活垃圾处理设施，建立及时清扫、收集、转运的长效机制。深入推进农村“厕所革命”，开展农牧民户用卫生厕所改造和普及工作，鼓励缺水村（居）选择粪尿分集生态卫生厕所。必要性：本项目为解决村庄内群众出行难、改善村庄面貌等问题，积极改善基础设施条件，提高群众生产、生活水平，村庄环境，提高人居环境质量。项目实施后，带动就业的同时，也为带动群众增收提高产业保障。</t>
  </si>
  <si>
    <t>1.经济效益：坚持以政府引导、群众参与、共同致富为抓手，带动本地农牧民务工就业，增加务工收入，带动本地机械劳务收入，进而有效带动地方经济发展，巩固脱贫攻坚成果，项目建成惠及群众共计78户412人。
2.社会效益：项目实施顺应群众对美好生活的向往，本项目建成有利于改善项目区群众生产条件和生活环境，持续提高农村生活质量，可促进本村畜牧业的健康发展，为发展集约化、标准化、规范化的现代化高质量畜牧业奠定了基础。努力将其打造成农牧民群众就地过上现代生活的幸福家园，且项目所在地对项目有较好的适应性和可接受程度，负面影响较小。
3.生态效益：项目的实施将改变村庄脏乱差的落后现状，提升乡村环境，不断改善村容村貌。
4.可持续性：项目实施后可通过示范引领作用，不断推动区域环境整治持续向好。</t>
  </si>
  <si>
    <t>（五）其他类（含贴息、奖补、新风貌等）</t>
  </si>
  <si>
    <t>2023年小额贷款贴息</t>
  </si>
  <si>
    <t>建设内容：用于2023年到户还款小额贷款贴息</t>
  </si>
  <si>
    <t>嘉黎县公母畜结构调整将补工程项目</t>
  </si>
  <si>
    <t>林提乡，麦地卡，藏比乡</t>
  </si>
  <si>
    <t>建设内容：购买新增母畜每头补贴460元,其中麦地卡乡调整1666头，林堤乡调整1000头，藏比乡调整 636头。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</si>
</sst>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0\)"/>
    <numFmt numFmtId="180" formatCode="0.00_);\(0.00\)"/>
  </numFmts>
  <fonts count="35">
    <font>
      <sz val="11"/>
      <color theme="1"/>
      <name val="宋体"/>
      <charset val="134"/>
      <scheme val="minor"/>
    </font>
    <font>
      <sz val="12"/>
      <name val="宋体"/>
      <charset val="134"/>
    </font>
    <font>
      <sz val="12"/>
      <color rgb="FFFF0000"/>
      <name val="宋体"/>
      <charset val="134"/>
    </font>
    <font>
      <b/>
      <sz val="12"/>
      <name val="宋体"/>
      <charset val="134"/>
    </font>
    <font>
      <b/>
      <sz val="10"/>
      <name val="方正小标宋简体"/>
      <charset val="134"/>
    </font>
    <font>
      <b/>
      <sz val="10"/>
      <name val="方正楷体_GBK"/>
      <charset val="134"/>
    </font>
    <font>
      <b/>
      <sz val="10"/>
      <name val="Times New Roman"/>
      <charset val="134"/>
    </font>
    <font>
      <b/>
      <sz val="10"/>
      <name val="宋体"/>
      <charset val="134"/>
      <scheme val="minor"/>
    </font>
    <font>
      <sz val="10"/>
      <name val="宋体"/>
      <charset val="134"/>
      <scheme val="minor"/>
    </font>
    <font>
      <sz val="10"/>
      <color rgb="FFFF0000"/>
      <name val="宋体"/>
      <charset val="134"/>
      <scheme val="minor"/>
    </font>
    <font>
      <sz val="6"/>
      <name val="宋体"/>
      <charset val="134"/>
      <scheme val="minor"/>
    </font>
    <font>
      <sz val="8"/>
      <name val="宋体"/>
      <charset val="134"/>
      <scheme val="minor"/>
    </font>
    <font>
      <sz val="8"/>
      <color rgb="FFFF0000"/>
      <name val="宋体"/>
      <charset val="134"/>
      <scheme val="minor"/>
    </font>
    <font>
      <sz val="6"/>
      <color rgb="FFFF0000"/>
      <name val="宋体"/>
      <charset val="134"/>
      <scheme val="minor"/>
    </font>
    <font>
      <b/>
      <sz val="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protection locked="0"/>
    </xf>
  </cellStyleXfs>
  <cellXfs count="6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49" applyNumberFormat="1" applyFont="1" applyFill="1" applyAlignment="1" applyProtection="1">
      <alignment horizontal="center" vertical="center" wrapText="1"/>
    </xf>
    <xf numFmtId="0" fontId="4" fillId="0" borderId="0" xfId="49" applyNumberFormat="1" applyFont="1" applyFill="1" applyAlignment="1" applyProtection="1">
      <alignment horizontal="left" vertical="center" wrapText="1"/>
    </xf>
    <xf numFmtId="176" fontId="4" fillId="0" borderId="0" xfId="49" applyNumberFormat="1" applyFont="1" applyFill="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lignment horizontal="center" vertical="center"/>
    </xf>
    <xf numFmtId="49" fontId="8" fillId="0" borderId="2" xfId="0" applyNumberFormat="1" applyFont="1" applyFill="1" applyBorder="1" applyAlignment="1" applyProtection="1">
      <alignment horizontal="left" vertical="center" wrapText="1"/>
    </xf>
    <xf numFmtId="39" fontId="8"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49" fontId="12" fillId="0" borderId="2" xfId="0" applyNumberFormat="1" applyFont="1" applyFill="1" applyBorder="1" applyAlignment="1" applyProtection="1">
      <alignment horizontal="left" vertical="center" wrapText="1"/>
    </xf>
    <xf numFmtId="0" fontId="8" fillId="2" borderId="2" xfId="0"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9" fillId="0" borderId="2" xfId="0" applyNumberFormat="1" applyFont="1" applyFill="1" applyBorder="1" applyAlignment="1" applyProtection="1">
      <alignment horizontal="center" vertical="center" wrapText="1"/>
    </xf>
    <xf numFmtId="180" fontId="9" fillId="0" borderId="2" xfId="0" applyNumberFormat="1" applyFont="1" applyFill="1" applyBorder="1" applyAlignment="1" applyProtection="1">
      <alignment horizontal="center" vertical="center" wrapText="1"/>
    </xf>
    <xf numFmtId="179" fontId="9" fillId="0" borderId="2" xfId="0" applyNumberFormat="1" applyFont="1" applyFill="1" applyBorder="1" applyAlignment="1" applyProtection="1">
      <alignment horizontal="left" vertical="center" wrapText="1"/>
    </xf>
    <xf numFmtId="179" fontId="8" fillId="0" borderId="2" xfId="0" applyNumberFormat="1" applyFont="1" applyFill="1" applyBorder="1" applyAlignment="1" applyProtection="1">
      <alignment horizontal="center" vertical="center" wrapText="1"/>
    </xf>
    <xf numFmtId="180" fontId="8" fillId="0" borderId="2" xfId="0" applyNumberFormat="1" applyFont="1" applyFill="1" applyBorder="1" applyAlignment="1" applyProtection="1">
      <alignment horizontal="center" vertical="center" wrapText="1"/>
    </xf>
    <xf numFmtId="179" fontId="8" fillId="0" borderId="2" xfId="0" applyNumberFormat="1" applyFont="1" applyFill="1" applyBorder="1" applyAlignment="1" applyProtection="1">
      <alignment horizontal="left" vertical="center" wrapText="1"/>
    </xf>
    <xf numFmtId="179" fontId="7" fillId="0" borderId="2"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2"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tabSelected="1" topLeftCell="A41" workbookViewId="0">
      <selection activeCell="C45" sqref="C45"/>
    </sheetView>
  </sheetViews>
  <sheetFormatPr defaultColWidth="9" defaultRowHeight="14.25"/>
  <cols>
    <col min="1" max="3" width="9" style="1"/>
    <col min="4" max="4" width="11.875" style="1" customWidth="1"/>
    <col min="5" max="5" width="63.925" style="1" customWidth="1"/>
    <col min="6" max="7" width="9" style="1"/>
    <col min="8" max="9" width="12.625" style="1" customWidth="1"/>
    <col min="10" max="10" width="12.875" style="1" customWidth="1"/>
    <col min="11" max="14" width="14.75" style="1" customWidth="1"/>
    <col min="15" max="15" width="16.5" style="1" customWidth="1"/>
    <col min="16" max="16" width="12" style="1" customWidth="1"/>
    <col min="17" max="17" width="70.525" style="1" customWidth="1"/>
    <col min="18" max="18" width="20.7166666666667" style="1" customWidth="1"/>
    <col min="19" max="19" width="40.375" style="1" customWidth="1"/>
    <col min="20" max="16384" width="9" style="1"/>
  </cols>
  <sheetData>
    <row r="1" s="1" customFormat="1" spans="1:19">
      <c r="A1" s="4" t="s">
        <v>0</v>
      </c>
      <c r="B1" s="4"/>
      <c r="C1" s="4"/>
      <c r="D1" s="4"/>
      <c r="E1" s="5"/>
      <c r="F1" s="4"/>
      <c r="G1" s="4"/>
      <c r="H1" s="6"/>
      <c r="I1" s="6"/>
      <c r="J1" s="6"/>
      <c r="K1" s="6"/>
      <c r="L1" s="6"/>
      <c r="M1" s="6"/>
      <c r="N1" s="6"/>
      <c r="O1" s="6"/>
      <c r="P1" s="5"/>
      <c r="Q1" s="5"/>
      <c r="R1" s="4"/>
      <c r="S1" s="4"/>
    </row>
    <row r="2" s="1" customFormat="1" spans="1:19">
      <c r="A2" s="7" t="s">
        <v>1</v>
      </c>
      <c r="B2" s="7"/>
      <c r="C2" s="7"/>
      <c r="D2" s="7"/>
      <c r="E2" s="8"/>
      <c r="F2" s="7"/>
      <c r="G2" s="7"/>
      <c r="H2" s="9"/>
      <c r="I2" s="9"/>
      <c r="J2" s="9"/>
      <c r="K2" s="9"/>
      <c r="L2" s="9"/>
      <c r="M2" s="9"/>
      <c r="N2" s="9"/>
      <c r="O2" s="9"/>
      <c r="P2" s="8"/>
      <c r="Q2" s="8"/>
      <c r="R2" s="7"/>
      <c r="S2" s="7"/>
    </row>
    <row r="3" s="1" customFormat="1" spans="1:19">
      <c r="A3" s="10" t="s">
        <v>2</v>
      </c>
      <c r="B3" s="10" t="s">
        <v>3</v>
      </c>
      <c r="C3" s="10" t="s">
        <v>4</v>
      </c>
      <c r="D3" s="10" t="s">
        <v>5</v>
      </c>
      <c r="E3" s="10" t="s">
        <v>6</v>
      </c>
      <c r="F3" s="10" t="s">
        <v>7</v>
      </c>
      <c r="G3" s="10" t="s">
        <v>8</v>
      </c>
      <c r="H3" s="11" t="s">
        <v>9</v>
      </c>
      <c r="I3" s="11"/>
      <c r="J3" s="11"/>
      <c r="K3" s="11"/>
      <c r="L3" s="11"/>
      <c r="M3" s="11"/>
      <c r="N3" s="11"/>
      <c r="O3" s="43" t="s">
        <v>10</v>
      </c>
      <c r="P3" s="44" t="s">
        <v>11</v>
      </c>
      <c r="Q3" s="10" t="s">
        <v>12</v>
      </c>
      <c r="R3" s="10" t="s">
        <v>13</v>
      </c>
      <c r="S3" s="55" t="s">
        <v>14</v>
      </c>
    </row>
    <row r="4" s="1" customFormat="1" spans="1:19">
      <c r="A4" s="12"/>
      <c r="B4" s="12"/>
      <c r="C4" s="12"/>
      <c r="D4" s="12"/>
      <c r="E4" s="12"/>
      <c r="F4" s="12"/>
      <c r="G4" s="12"/>
      <c r="H4" s="13" t="s">
        <v>15</v>
      </c>
      <c r="I4" s="13" t="s">
        <v>16</v>
      </c>
      <c r="J4" s="13" t="s">
        <v>17</v>
      </c>
      <c r="K4" s="13" t="s">
        <v>18</v>
      </c>
      <c r="L4" s="13" t="s">
        <v>19</v>
      </c>
      <c r="M4" s="13" t="s">
        <v>20</v>
      </c>
      <c r="N4" s="13" t="s">
        <v>21</v>
      </c>
      <c r="O4" s="45"/>
      <c r="P4" s="46"/>
      <c r="Q4" s="12"/>
      <c r="R4" s="12"/>
      <c r="S4" s="56"/>
    </row>
    <row r="5" s="1" customFormat="1" ht="15" customHeight="1" spans="1:19">
      <c r="A5" s="12" t="s">
        <v>22</v>
      </c>
      <c r="B5" s="14">
        <v>1</v>
      </c>
      <c r="C5" s="14">
        <v>2</v>
      </c>
      <c r="D5" s="14">
        <v>3</v>
      </c>
      <c r="E5" s="14">
        <v>4</v>
      </c>
      <c r="F5" s="14">
        <v>5</v>
      </c>
      <c r="G5" s="14">
        <v>6</v>
      </c>
      <c r="H5" s="14">
        <v>7</v>
      </c>
      <c r="I5" s="14">
        <v>8</v>
      </c>
      <c r="J5" s="14">
        <v>9</v>
      </c>
      <c r="K5" s="14">
        <v>10</v>
      </c>
      <c r="L5" s="14">
        <v>11</v>
      </c>
      <c r="M5" s="14">
        <v>12</v>
      </c>
      <c r="N5" s="14">
        <v>13</v>
      </c>
      <c r="O5" s="14">
        <v>14</v>
      </c>
      <c r="P5" s="14">
        <v>15</v>
      </c>
      <c r="Q5" s="14">
        <v>11</v>
      </c>
      <c r="R5" s="14">
        <v>12</v>
      </c>
      <c r="S5" s="57">
        <v>13</v>
      </c>
    </row>
    <row r="6" s="1" customFormat="1" spans="1:19">
      <c r="A6" s="15" t="s">
        <v>23</v>
      </c>
      <c r="B6" s="15"/>
      <c r="C6" s="15"/>
      <c r="D6" s="15"/>
      <c r="E6" s="16">
        <f t="shared" ref="E6:M6" si="0">E7+E12+E17+E38+E43</f>
        <v>34</v>
      </c>
      <c r="F6" s="16"/>
      <c r="G6" s="16"/>
      <c r="H6" s="17">
        <f t="shared" si="0"/>
        <v>25530.1549</v>
      </c>
      <c r="I6" s="17">
        <f t="shared" si="0"/>
        <v>20583.41</v>
      </c>
      <c r="J6" s="17">
        <f t="shared" si="0"/>
        <v>16458.56</v>
      </c>
      <c r="K6" s="17">
        <f t="shared" si="0"/>
        <v>3297</v>
      </c>
      <c r="L6" s="17">
        <f t="shared" si="0"/>
        <v>237.67</v>
      </c>
      <c r="M6" s="17">
        <f t="shared" si="0"/>
        <v>590.18</v>
      </c>
      <c r="N6" s="17">
        <f>N7+N12+N17+N38</f>
        <v>0</v>
      </c>
      <c r="O6" s="17">
        <f>O7+O12+O17+O38</f>
        <v>2181.36</v>
      </c>
      <c r="P6" s="16"/>
      <c r="Q6" s="16"/>
      <c r="R6" s="16"/>
      <c r="S6" s="16"/>
    </row>
    <row r="7" s="1" customFormat="1" spans="1:19">
      <c r="A7" s="15" t="s">
        <v>24</v>
      </c>
      <c r="B7" s="15"/>
      <c r="C7" s="15" t="s">
        <v>25</v>
      </c>
      <c r="D7" s="15"/>
      <c r="E7" s="18">
        <v>4</v>
      </c>
      <c r="F7" s="19"/>
      <c r="G7" s="16"/>
      <c r="H7" s="17">
        <f t="shared" ref="H7:O7" si="1">SUM(H8:H11)</f>
        <v>4362.5</v>
      </c>
      <c r="I7" s="17">
        <f t="shared" si="1"/>
        <v>1362.5</v>
      </c>
      <c r="J7" s="17">
        <f t="shared" si="1"/>
        <v>1362.5</v>
      </c>
      <c r="K7" s="17">
        <f t="shared" si="1"/>
        <v>0</v>
      </c>
      <c r="L7" s="17">
        <f t="shared" si="1"/>
        <v>0</v>
      </c>
      <c r="M7" s="17">
        <f t="shared" si="1"/>
        <v>0</v>
      </c>
      <c r="N7" s="17">
        <f t="shared" si="1"/>
        <v>0</v>
      </c>
      <c r="O7" s="17">
        <f t="shared" si="1"/>
        <v>1060</v>
      </c>
      <c r="P7" s="47"/>
      <c r="Q7" s="58"/>
      <c r="R7" s="16"/>
      <c r="S7" s="16"/>
    </row>
    <row r="8" s="1" customFormat="1" ht="300" spans="1:19">
      <c r="A8" s="20">
        <v>1</v>
      </c>
      <c r="B8" s="20" t="s">
        <v>24</v>
      </c>
      <c r="C8" s="20" t="s">
        <v>26</v>
      </c>
      <c r="D8" s="20" t="s">
        <v>27</v>
      </c>
      <c r="E8" s="21" t="s">
        <v>28</v>
      </c>
      <c r="F8" s="22" t="s">
        <v>29</v>
      </c>
      <c r="G8" s="22" t="s">
        <v>30</v>
      </c>
      <c r="H8" s="23">
        <v>1000</v>
      </c>
      <c r="I8" s="23">
        <f t="shared" ref="I8:I11" si="2">SUM(J8:M8)</f>
        <v>1000</v>
      </c>
      <c r="J8" s="23">
        <v>1000</v>
      </c>
      <c r="K8" s="22">
        <v>0</v>
      </c>
      <c r="L8" s="22">
        <v>0</v>
      </c>
      <c r="M8" s="22">
        <v>0</v>
      </c>
      <c r="N8" s="22"/>
      <c r="O8" s="22">
        <v>400</v>
      </c>
      <c r="P8" s="21"/>
      <c r="Q8" s="21" t="s">
        <v>31</v>
      </c>
      <c r="R8" s="22" t="s">
        <v>32</v>
      </c>
      <c r="S8" s="29"/>
    </row>
    <row r="9" s="2" customFormat="1" ht="219" customHeight="1" spans="1:19">
      <c r="A9" s="24">
        <v>2</v>
      </c>
      <c r="B9" s="24" t="s">
        <v>24</v>
      </c>
      <c r="C9" s="24" t="s">
        <v>33</v>
      </c>
      <c r="D9" s="24" t="s">
        <v>34</v>
      </c>
      <c r="E9" s="25" t="s">
        <v>35</v>
      </c>
      <c r="F9" s="26" t="s">
        <v>29</v>
      </c>
      <c r="G9" s="26" t="s">
        <v>36</v>
      </c>
      <c r="H9" s="27">
        <v>3000</v>
      </c>
      <c r="I9" s="23">
        <f t="shared" si="2"/>
        <v>0</v>
      </c>
      <c r="J9" s="27">
        <v>0</v>
      </c>
      <c r="K9" s="48"/>
      <c r="L9" s="48"/>
      <c r="M9" s="48"/>
      <c r="N9" s="48"/>
      <c r="O9" s="49">
        <v>600</v>
      </c>
      <c r="P9" s="50"/>
      <c r="Q9" s="25" t="s">
        <v>37</v>
      </c>
      <c r="R9" s="26" t="s">
        <v>38</v>
      </c>
      <c r="S9" s="26" t="s">
        <v>39</v>
      </c>
    </row>
    <row r="10" s="1" customFormat="1" ht="144" spans="1:19">
      <c r="A10" s="20">
        <v>3</v>
      </c>
      <c r="B10" s="20" t="s">
        <v>24</v>
      </c>
      <c r="C10" s="20" t="s">
        <v>40</v>
      </c>
      <c r="D10" s="20" t="s">
        <v>41</v>
      </c>
      <c r="E10" s="28" t="s">
        <v>42</v>
      </c>
      <c r="F10" s="29" t="s">
        <v>29</v>
      </c>
      <c r="G10" s="29" t="s">
        <v>30</v>
      </c>
      <c r="H10" s="30">
        <v>62.5</v>
      </c>
      <c r="I10" s="23">
        <f t="shared" si="2"/>
        <v>62.5</v>
      </c>
      <c r="J10" s="30">
        <v>62.5</v>
      </c>
      <c r="K10" s="51"/>
      <c r="L10" s="51"/>
      <c r="M10" s="51"/>
      <c r="N10" s="51"/>
      <c r="O10" s="52"/>
      <c r="P10" s="53"/>
      <c r="Q10" s="28" t="s">
        <v>43</v>
      </c>
      <c r="R10" s="29"/>
      <c r="S10" s="22" t="s">
        <v>44</v>
      </c>
    </row>
    <row r="11" s="1" customFormat="1" ht="284" customHeight="1" spans="1:19">
      <c r="A11" s="20">
        <v>4</v>
      </c>
      <c r="B11" s="20" t="s">
        <v>24</v>
      </c>
      <c r="C11" s="20" t="s">
        <v>45</v>
      </c>
      <c r="D11" s="20" t="s">
        <v>46</v>
      </c>
      <c r="E11" s="21" t="s">
        <v>47</v>
      </c>
      <c r="F11" s="29" t="s">
        <v>48</v>
      </c>
      <c r="G11" s="29" t="s">
        <v>30</v>
      </c>
      <c r="H11" s="23">
        <v>300</v>
      </c>
      <c r="I11" s="23">
        <f t="shared" si="2"/>
        <v>300</v>
      </c>
      <c r="J11" s="23">
        <v>300</v>
      </c>
      <c r="K11" s="51"/>
      <c r="L11" s="51"/>
      <c r="M11" s="51"/>
      <c r="N11" s="51"/>
      <c r="O11" s="22">
        <v>60</v>
      </c>
      <c r="P11" s="53" t="s">
        <v>49</v>
      </c>
      <c r="Q11" s="28" t="s">
        <v>50</v>
      </c>
      <c r="R11" s="29" t="s">
        <v>32</v>
      </c>
      <c r="S11" s="29"/>
    </row>
    <row r="12" s="1" customFormat="1" spans="1:19">
      <c r="A12" s="15" t="s">
        <v>24</v>
      </c>
      <c r="B12" s="15"/>
      <c r="C12" s="15" t="s">
        <v>51</v>
      </c>
      <c r="D12" s="15"/>
      <c r="E12" s="31">
        <v>4</v>
      </c>
      <c r="F12" s="31"/>
      <c r="G12" s="31"/>
      <c r="H12" s="32">
        <f t="shared" ref="H12:M12" si="3">SUM(H13:H16)</f>
        <v>5806.8</v>
      </c>
      <c r="I12" s="32">
        <f t="shared" si="3"/>
        <v>5806.8</v>
      </c>
      <c r="J12" s="32">
        <f t="shared" si="3"/>
        <v>3997.1</v>
      </c>
      <c r="K12" s="32">
        <f t="shared" si="3"/>
        <v>1809.7</v>
      </c>
      <c r="L12" s="32">
        <f t="shared" si="3"/>
        <v>0</v>
      </c>
      <c r="M12" s="32">
        <f t="shared" si="3"/>
        <v>0</v>
      </c>
      <c r="N12" s="32">
        <v>0</v>
      </c>
      <c r="O12" s="32">
        <v>1121.36</v>
      </c>
      <c r="P12" s="54"/>
      <c r="Q12" s="31"/>
      <c r="R12" s="31"/>
      <c r="S12" s="31"/>
    </row>
    <row r="13" s="1" customFormat="1" ht="276" spans="1:19">
      <c r="A13" s="20">
        <v>1</v>
      </c>
      <c r="B13" s="20" t="s">
        <v>24</v>
      </c>
      <c r="C13" s="20" t="s">
        <v>52</v>
      </c>
      <c r="D13" s="20" t="s">
        <v>53</v>
      </c>
      <c r="E13" s="21" t="s">
        <v>54</v>
      </c>
      <c r="F13" s="29" t="s">
        <v>55</v>
      </c>
      <c r="G13" s="29" t="s">
        <v>30</v>
      </c>
      <c r="H13" s="23">
        <v>1097.1</v>
      </c>
      <c r="I13" s="23">
        <f t="shared" ref="I13:I16" si="4">SUM(J13:M13)</f>
        <v>1097.1</v>
      </c>
      <c r="J13" s="23">
        <v>797.1</v>
      </c>
      <c r="K13" s="22">
        <v>300</v>
      </c>
      <c r="L13" s="22"/>
      <c r="M13" s="22"/>
      <c r="N13" s="22"/>
      <c r="O13" s="22">
        <v>219.42</v>
      </c>
      <c r="P13" s="53"/>
      <c r="Q13" s="21" t="s">
        <v>56</v>
      </c>
      <c r="R13" s="29" t="s">
        <v>57</v>
      </c>
      <c r="S13" s="29"/>
    </row>
    <row r="14" s="1" customFormat="1" ht="312" spans="1:19">
      <c r="A14" s="20">
        <v>2</v>
      </c>
      <c r="B14" s="20" t="s">
        <v>24</v>
      </c>
      <c r="C14" s="20" t="s">
        <v>58</v>
      </c>
      <c r="D14" s="20" t="s">
        <v>59</v>
      </c>
      <c r="E14" s="21" t="s">
        <v>60</v>
      </c>
      <c r="F14" s="29" t="s">
        <v>55</v>
      </c>
      <c r="G14" s="29" t="s">
        <v>30</v>
      </c>
      <c r="H14" s="23">
        <v>1303.6</v>
      </c>
      <c r="I14" s="23">
        <f t="shared" si="4"/>
        <v>1303.6</v>
      </c>
      <c r="J14" s="23">
        <v>1000</v>
      </c>
      <c r="K14" s="29">
        <v>303.6</v>
      </c>
      <c r="L14" s="29"/>
      <c r="M14" s="29"/>
      <c r="N14" s="29"/>
      <c r="O14" s="22">
        <v>260.72</v>
      </c>
      <c r="P14" s="53"/>
      <c r="Q14" s="28" t="s">
        <v>61</v>
      </c>
      <c r="R14" s="29" t="s">
        <v>62</v>
      </c>
      <c r="S14" s="29"/>
    </row>
    <row r="15" s="1" customFormat="1" ht="258" customHeight="1" spans="1:19">
      <c r="A15" s="20">
        <v>3</v>
      </c>
      <c r="B15" s="20" t="s">
        <v>24</v>
      </c>
      <c r="C15" s="20" t="s">
        <v>63</v>
      </c>
      <c r="D15" s="20" t="s">
        <v>64</v>
      </c>
      <c r="E15" s="21" t="s">
        <v>65</v>
      </c>
      <c r="F15" s="29" t="s">
        <v>55</v>
      </c>
      <c r="G15" s="29" t="s">
        <v>30</v>
      </c>
      <c r="H15" s="23">
        <v>1206.1</v>
      </c>
      <c r="I15" s="23">
        <f t="shared" si="4"/>
        <v>1206.1</v>
      </c>
      <c r="J15" s="23">
        <v>1000</v>
      </c>
      <c r="K15" s="22">
        <v>206.1</v>
      </c>
      <c r="L15" s="22"/>
      <c r="M15" s="22"/>
      <c r="N15" s="22"/>
      <c r="O15" s="22">
        <v>241.22</v>
      </c>
      <c r="P15" s="53"/>
      <c r="Q15" s="21" t="s">
        <v>66</v>
      </c>
      <c r="R15" s="29" t="s">
        <v>67</v>
      </c>
      <c r="S15" s="29"/>
    </row>
    <row r="16" s="1" customFormat="1" ht="136.5" spans="1:19">
      <c r="A16" s="20">
        <v>4</v>
      </c>
      <c r="B16" s="20" t="s">
        <v>24</v>
      </c>
      <c r="C16" s="20" t="s">
        <v>68</v>
      </c>
      <c r="D16" s="20" t="s">
        <v>69</v>
      </c>
      <c r="E16" s="21" t="s">
        <v>70</v>
      </c>
      <c r="F16" s="29" t="s">
        <v>29</v>
      </c>
      <c r="G16" s="29" t="s">
        <v>30</v>
      </c>
      <c r="H16" s="23">
        <v>2200</v>
      </c>
      <c r="I16" s="23">
        <f t="shared" si="4"/>
        <v>2200</v>
      </c>
      <c r="J16" s="23">
        <v>1200</v>
      </c>
      <c r="K16" s="51">
        <v>1000</v>
      </c>
      <c r="L16" s="51"/>
      <c r="M16" s="51"/>
      <c r="N16" s="51"/>
      <c r="O16" s="52">
        <v>400</v>
      </c>
      <c r="P16" s="53"/>
      <c r="Q16" s="40" t="s">
        <v>71</v>
      </c>
      <c r="R16" s="29" t="s">
        <v>72</v>
      </c>
      <c r="S16" s="29"/>
    </row>
    <row r="17" s="1" customFormat="1" ht="26" customHeight="1" spans="1:19">
      <c r="A17" s="15" t="s">
        <v>24</v>
      </c>
      <c r="B17" s="15"/>
      <c r="C17" s="15" t="s">
        <v>73</v>
      </c>
      <c r="D17" s="15"/>
      <c r="E17" s="31">
        <v>20</v>
      </c>
      <c r="F17" s="31"/>
      <c r="G17" s="31"/>
      <c r="H17" s="33">
        <f t="shared" ref="H17:N17" si="5">SUM(H18:H37)</f>
        <v>10461.324</v>
      </c>
      <c r="I17" s="33">
        <f t="shared" si="5"/>
        <v>8695.9</v>
      </c>
      <c r="J17" s="33">
        <f t="shared" si="5"/>
        <v>8360</v>
      </c>
      <c r="K17" s="33">
        <f t="shared" si="5"/>
        <v>0</v>
      </c>
      <c r="L17" s="33">
        <f t="shared" si="5"/>
        <v>0</v>
      </c>
      <c r="M17" s="33">
        <f t="shared" si="5"/>
        <v>335.9</v>
      </c>
      <c r="N17" s="33">
        <f t="shared" si="5"/>
        <v>0</v>
      </c>
      <c r="O17" s="33"/>
      <c r="P17" s="54"/>
      <c r="Q17" s="31"/>
      <c r="R17" s="31"/>
      <c r="S17" s="31"/>
    </row>
    <row r="18" s="1" customFormat="1" ht="144" spans="1:19">
      <c r="A18" s="20">
        <v>1</v>
      </c>
      <c r="B18" s="20" t="s">
        <v>24</v>
      </c>
      <c r="C18" s="20" t="s">
        <v>74</v>
      </c>
      <c r="D18" s="20" t="s">
        <v>75</v>
      </c>
      <c r="E18" s="34" t="s">
        <v>76</v>
      </c>
      <c r="F18" s="29" t="s">
        <v>29</v>
      </c>
      <c r="G18" s="29" t="s">
        <v>77</v>
      </c>
      <c r="H18" s="23">
        <v>321.9</v>
      </c>
      <c r="I18" s="23">
        <f t="shared" ref="I18:I37" si="6">SUM(J18:M18)</f>
        <v>321.9</v>
      </c>
      <c r="J18" s="23">
        <v>193</v>
      </c>
      <c r="K18" s="22"/>
      <c r="L18" s="22"/>
      <c r="M18" s="22">
        <v>128.9</v>
      </c>
      <c r="N18" s="22"/>
      <c r="O18" s="22">
        <v>64.38</v>
      </c>
      <c r="P18" s="53"/>
      <c r="Q18" s="59" t="s">
        <v>78</v>
      </c>
      <c r="R18" s="29" t="s">
        <v>79</v>
      </c>
      <c r="S18" s="29"/>
    </row>
    <row r="19" s="1" customFormat="1" ht="156" spans="1:19">
      <c r="A19" s="20">
        <v>2</v>
      </c>
      <c r="B19" s="20" t="s">
        <v>24</v>
      </c>
      <c r="C19" s="20" t="s">
        <v>80</v>
      </c>
      <c r="D19" s="20" t="s">
        <v>81</v>
      </c>
      <c r="E19" s="34" t="s">
        <v>82</v>
      </c>
      <c r="F19" s="29" t="s">
        <v>29</v>
      </c>
      <c r="G19" s="29" t="s">
        <v>83</v>
      </c>
      <c r="H19" s="23">
        <v>1100</v>
      </c>
      <c r="I19" s="23">
        <f t="shared" si="6"/>
        <v>790</v>
      </c>
      <c r="J19" s="23">
        <v>790</v>
      </c>
      <c r="K19" s="22"/>
      <c r="L19" s="22"/>
      <c r="M19" s="22"/>
      <c r="N19" s="22"/>
      <c r="O19" s="22">
        <v>8.5</v>
      </c>
      <c r="P19" s="53"/>
      <c r="Q19" s="60" t="s">
        <v>84</v>
      </c>
      <c r="R19" s="29" t="s">
        <v>85</v>
      </c>
      <c r="S19" s="29" t="s">
        <v>86</v>
      </c>
    </row>
    <row r="20" s="1" customFormat="1" ht="135" spans="1:19">
      <c r="A20" s="20">
        <v>3</v>
      </c>
      <c r="B20" s="20" t="s">
        <v>24</v>
      </c>
      <c r="C20" s="20" t="s">
        <v>87</v>
      </c>
      <c r="D20" s="20" t="s">
        <v>88</v>
      </c>
      <c r="E20" s="21" t="s">
        <v>89</v>
      </c>
      <c r="F20" s="22" t="s">
        <v>29</v>
      </c>
      <c r="G20" s="22" t="s">
        <v>90</v>
      </c>
      <c r="H20" s="23">
        <v>302.46</v>
      </c>
      <c r="I20" s="23">
        <f t="shared" si="6"/>
        <v>1936</v>
      </c>
      <c r="J20" s="35">
        <v>1936</v>
      </c>
      <c r="K20" s="35"/>
      <c r="L20" s="35"/>
      <c r="M20" s="35"/>
      <c r="N20" s="35"/>
      <c r="O20" s="22">
        <v>72.07</v>
      </c>
      <c r="P20" s="21"/>
      <c r="Q20" s="39" t="s">
        <v>91</v>
      </c>
      <c r="R20" s="22" t="s">
        <v>92</v>
      </c>
      <c r="S20" s="29" t="s">
        <v>93</v>
      </c>
    </row>
    <row r="21" s="1" customFormat="1" ht="144" spans="1:19">
      <c r="A21" s="20">
        <v>4</v>
      </c>
      <c r="B21" s="20" t="s">
        <v>24</v>
      </c>
      <c r="C21" s="20" t="s">
        <v>94</v>
      </c>
      <c r="D21" s="20" t="s">
        <v>95</v>
      </c>
      <c r="E21" s="21" t="s">
        <v>96</v>
      </c>
      <c r="F21" s="22" t="s">
        <v>29</v>
      </c>
      <c r="G21" s="22" t="s">
        <v>90</v>
      </c>
      <c r="H21" s="35">
        <v>200.69</v>
      </c>
      <c r="I21" s="23">
        <f t="shared" si="6"/>
        <v>0</v>
      </c>
      <c r="J21" s="35"/>
      <c r="K21" s="35"/>
      <c r="L21" s="35"/>
      <c r="M21" s="35"/>
      <c r="N21" s="35"/>
      <c r="O21" s="22">
        <v>44.69</v>
      </c>
      <c r="P21" s="21"/>
      <c r="Q21" s="39" t="s">
        <v>97</v>
      </c>
      <c r="R21" s="22" t="s">
        <v>92</v>
      </c>
      <c r="S21" s="29" t="s">
        <v>93</v>
      </c>
    </row>
    <row r="22" s="1" customFormat="1" ht="144" spans="1:19">
      <c r="A22" s="20">
        <v>5</v>
      </c>
      <c r="B22" s="20" t="s">
        <v>24</v>
      </c>
      <c r="C22" s="20" t="s">
        <v>98</v>
      </c>
      <c r="D22" s="20" t="s">
        <v>99</v>
      </c>
      <c r="E22" s="21" t="s">
        <v>100</v>
      </c>
      <c r="F22" s="22" t="s">
        <v>29</v>
      </c>
      <c r="G22" s="22" t="s">
        <v>90</v>
      </c>
      <c r="H22" s="23">
        <v>334.83</v>
      </c>
      <c r="I22" s="23">
        <f t="shared" si="6"/>
        <v>0</v>
      </c>
      <c r="J22" s="35"/>
      <c r="K22" s="35"/>
      <c r="L22" s="35"/>
      <c r="M22" s="35"/>
      <c r="N22" s="35"/>
      <c r="O22" s="22">
        <v>78.52</v>
      </c>
      <c r="P22" s="21"/>
      <c r="Q22" s="39" t="s">
        <v>101</v>
      </c>
      <c r="R22" s="22" t="s">
        <v>92</v>
      </c>
      <c r="S22" s="29" t="s">
        <v>93</v>
      </c>
    </row>
    <row r="23" s="1" customFormat="1" ht="135" spans="1:19">
      <c r="A23" s="20">
        <v>6</v>
      </c>
      <c r="B23" s="20" t="s">
        <v>24</v>
      </c>
      <c r="C23" s="20" t="s">
        <v>102</v>
      </c>
      <c r="D23" s="20" t="s">
        <v>24</v>
      </c>
      <c r="E23" s="21" t="s">
        <v>103</v>
      </c>
      <c r="F23" s="22" t="s">
        <v>29</v>
      </c>
      <c r="G23" s="22" t="s">
        <v>90</v>
      </c>
      <c r="H23" s="23">
        <v>381.07</v>
      </c>
      <c r="I23" s="23">
        <f t="shared" si="6"/>
        <v>0</v>
      </c>
      <c r="J23" s="35"/>
      <c r="K23" s="35"/>
      <c r="L23" s="35"/>
      <c r="M23" s="35"/>
      <c r="N23" s="35"/>
      <c r="O23" s="22">
        <v>89.72</v>
      </c>
      <c r="P23" s="21"/>
      <c r="Q23" s="39" t="s">
        <v>104</v>
      </c>
      <c r="R23" s="22" t="s">
        <v>92</v>
      </c>
      <c r="S23" s="29" t="s">
        <v>93</v>
      </c>
    </row>
    <row r="24" s="1" customFormat="1" ht="135" spans="1:19">
      <c r="A24" s="20">
        <v>7</v>
      </c>
      <c r="B24" s="20" t="s">
        <v>24</v>
      </c>
      <c r="C24" s="20" t="s">
        <v>105</v>
      </c>
      <c r="D24" s="20" t="s">
        <v>24</v>
      </c>
      <c r="E24" s="21" t="s">
        <v>106</v>
      </c>
      <c r="F24" s="22" t="s">
        <v>29</v>
      </c>
      <c r="G24" s="22" t="s">
        <v>90</v>
      </c>
      <c r="H24" s="23">
        <v>457.89</v>
      </c>
      <c r="I24" s="23">
        <f t="shared" si="6"/>
        <v>0</v>
      </c>
      <c r="J24" s="35"/>
      <c r="K24" s="35"/>
      <c r="L24" s="35"/>
      <c r="M24" s="35"/>
      <c r="N24" s="35"/>
      <c r="O24" s="22">
        <v>109.4</v>
      </c>
      <c r="P24" s="21"/>
      <c r="Q24" s="39" t="s">
        <v>104</v>
      </c>
      <c r="R24" s="22" t="s">
        <v>92</v>
      </c>
      <c r="S24" s="29" t="s">
        <v>93</v>
      </c>
    </row>
    <row r="25" s="1" customFormat="1" ht="135" spans="1:19">
      <c r="A25" s="20">
        <v>8</v>
      </c>
      <c r="B25" s="20" t="s">
        <v>24</v>
      </c>
      <c r="C25" s="20" t="s">
        <v>107</v>
      </c>
      <c r="D25" s="20" t="s">
        <v>108</v>
      </c>
      <c r="E25" s="21" t="s">
        <v>109</v>
      </c>
      <c r="F25" s="22" t="s">
        <v>29</v>
      </c>
      <c r="G25" s="22" t="s">
        <v>90</v>
      </c>
      <c r="H25" s="23">
        <v>187.67</v>
      </c>
      <c r="I25" s="23">
        <f t="shared" si="6"/>
        <v>0</v>
      </c>
      <c r="J25" s="35"/>
      <c r="K25" s="35"/>
      <c r="L25" s="35"/>
      <c r="M25" s="35"/>
      <c r="N25" s="35"/>
      <c r="O25" s="22">
        <v>44.75</v>
      </c>
      <c r="P25" s="21"/>
      <c r="Q25" s="39" t="s">
        <v>110</v>
      </c>
      <c r="R25" s="22" t="s">
        <v>92</v>
      </c>
      <c r="S25" s="29" t="s">
        <v>93</v>
      </c>
    </row>
    <row r="26" s="1" customFormat="1" ht="144" spans="1:19">
      <c r="A26" s="20">
        <v>9</v>
      </c>
      <c r="B26" s="20" t="s">
        <v>24</v>
      </c>
      <c r="C26" s="20" t="s">
        <v>111</v>
      </c>
      <c r="D26" s="20" t="s">
        <v>112</v>
      </c>
      <c r="E26" s="21" t="s">
        <v>113</v>
      </c>
      <c r="F26" s="22" t="s">
        <v>29</v>
      </c>
      <c r="G26" s="22" t="s">
        <v>90</v>
      </c>
      <c r="H26" s="23">
        <v>316.63</v>
      </c>
      <c r="I26" s="23">
        <f t="shared" si="6"/>
        <v>0</v>
      </c>
      <c r="J26" s="35"/>
      <c r="K26" s="35"/>
      <c r="L26" s="35"/>
      <c r="M26" s="35"/>
      <c r="N26" s="35"/>
      <c r="O26" s="22">
        <v>78.43</v>
      </c>
      <c r="P26" s="21"/>
      <c r="Q26" s="39" t="s">
        <v>114</v>
      </c>
      <c r="R26" s="22" t="s">
        <v>92</v>
      </c>
      <c r="S26" s="29" t="s">
        <v>93</v>
      </c>
    </row>
    <row r="27" s="1" customFormat="1" ht="144" spans="1:19">
      <c r="A27" s="20">
        <v>10</v>
      </c>
      <c r="B27" s="20" t="s">
        <v>24</v>
      </c>
      <c r="C27" s="20" t="s">
        <v>115</v>
      </c>
      <c r="D27" s="20" t="s">
        <v>116</v>
      </c>
      <c r="E27" s="21" t="s">
        <v>117</v>
      </c>
      <c r="F27" s="22" t="s">
        <v>29</v>
      </c>
      <c r="G27" s="22" t="s">
        <v>90</v>
      </c>
      <c r="H27" s="23">
        <v>292.11</v>
      </c>
      <c r="I27" s="23">
        <f t="shared" si="6"/>
        <v>0</v>
      </c>
      <c r="J27" s="35"/>
      <c r="K27" s="35"/>
      <c r="L27" s="35"/>
      <c r="M27" s="35"/>
      <c r="N27" s="35"/>
      <c r="O27" s="22">
        <v>68.64</v>
      </c>
      <c r="P27" s="21"/>
      <c r="Q27" s="39" t="s">
        <v>114</v>
      </c>
      <c r="R27" s="22" t="s">
        <v>92</v>
      </c>
      <c r="S27" s="29" t="s">
        <v>93</v>
      </c>
    </row>
    <row r="28" s="1" customFormat="1" ht="144" spans="1:19">
      <c r="A28" s="20">
        <v>11</v>
      </c>
      <c r="B28" s="20" t="s">
        <v>24</v>
      </c>
      <c r="C28" s="20" t="s">
        <v>118</v>
      </c>
      <c r="D28" s="20" t="s">
        <v>119</v>
      </c>
      <c r="E28" s="21" t="s">
        <v>120</v>
      </c>
      <c r="F28" s="22" t="s">
        <v>29</v>
      </c>
      <c r="G28" s="22" t="s">
        <v>90</v>
      </c>
      <c r="H28" s="23">
        <v>290.37</v>
      </c>
      <c r="I28" s="23">
        <f t="shared" si="6"/>
        <v>0</v>
      </c>
      <c r="J28" s="35"/>
      <c r="K28" s="35"/>
      <c r="L28" s="35"/>
      <c r="M28" s="35"/>
      <c r="N28" s="35"/>
      <c r="O28" s="22">
        <v>68.93</v>
      </c>
      <c r="P28" s="21"/>
      <c r="Q28" s="39" t="s">
        <v>114</v>
      </c>
      <c r="R28" s="22" t="s">
        <v>92</v>
      </c>
      <c r="S28" s="29" t="s">
        <v>93</v>
      </c>
    </row>
    <row r="29" s="2" customFormat="1" ht="72" spans="1:19">
      <c r="A29" s="24">
        <v>12</v>
      </c>
      <c r="B29" s="24" t="s">
        <v>24</v>
      </c>
      <c r="C29" s="24" t="s">
        <v>121</v>
      </c>
      <c r="D29" s="24" t="s">
        <v>122</v>
      </c>
      <c r="E29" s="36" t="s">
        <v>123</v>
      </c>
      <c r="F29" s="37" t="s">
        <v>29</v>
      </c>
      <c r="G29" s="37" t="s">
        <v>30</v>
      </c>
      <c r="H29" s="38">
        <v>627.704</v>
      </c>
      <c r="I29" s="23">
        <f t="shared" si="6"/>
        <v>0</v>
      </c>
      <c r="J29" s="38">
        <v>0</v>
      </c>
      <c r="K29" s="37">
        <v>0</v>
      </c>
      <c r="L29" s="37">
        <v>0</v>
      </c>
      <c r="M29" s="37">
        <v>0</v>
      </c>
      <c r="N29" s="37">
        <v>0</v>
      </c>
      <c r="O29" s="37">
        <v>94</v>
      </c>
      <c r="P29" s="36"/>
      <c r="Q29" s="61" t="s">
        <v>124</v>
      </c>
      <c r="R29" s="37" t="s">
        <v>125</v>
      </c>
      <c r="S29" s="26"/>
    </row>
    <row r="30" s="1" customFormat="1" ht="48" spans="1:19">
      <c r="A30" s="20">
        <v>13</v>
      </c>
      <c r="B30" s="20" t="s">
        <v>24</v>
      </c>
      <c r="C30" s="20" t="s">
        <v>126</v>
      </c>
      <c r="D30" s="20" t="s">
        <v>127</v>
      </c>
      <c r="E30" s="21" t="s">
        <v>128</v>
      </c>
      <c r="F30" s="22" t="s">
        <v>129</v>
      </c>
      <c r="G30" s="22" t="s">
        <v>130</v>
      </c>
      <c r="H30" s="23">
        <v>607</v>
      </c>
      <c r="I30" s="23">
        <f t="shared" si="6"/>
        <v>607</v>
      </c>
      <c r="J30" s="35">
        <v>607</v>
      </c>
      <c r="K30" s="35"/>
      <c r="L30" s="35"/>
      <c r="M30" s="35"/>
      <c r="N30" s="35"/>
      <c r="O30" s="22">
        <v>120</v>
      </c>
      <c r="P30" s="21"/>
      <c r="Q30" s="39" t="s">
        <v>131</v>
      </c>
      <c r="R30" s="22" t="s">
        <v>132</v>
      </c>
      <c r="S30" s="29"/>
    </row>
    <row r="31" s="1" customFormat="1" ht="48" spans="1:19">
      <c r="A31" s="20">
        <v>14</v>
      </c>
      <c r="B31" s="20" t="s">
        <v>24</v>
      </c>
      <c r="C31" s="20" t="s">
        <v>133</v>
      </c>
      <c r="D31" s="20" t="s">
        <v>134</v>
      </c>
      <c r="E31" s="21" t="s">
        <v>135</v>
      </c>
      <c r="F31" s="22" t="s">
        <v>129</v>
      </c>
      <c r="G31" s="22" t="s">
        <v>130</v>
      </c>
      <c r="H31" s="23">
        <v>756</v>
      </c>
      <c r="I31" s="23">
        <f t="shared" si="6"/>
        <v>756</v>
      </c>
      <c r="J31" s="35">
        <v>756</v>
      </c>
      <c r="K31" s="35"/>
      <c r="L31" s="35"/>
      <c r="M31" s="35"/>
      <c r="N31" s="35"/>
      <c r="O31" s="22">
        <v>150</v>
      </c>
      <c r="P31" s="21"/>
      <c r="Q31" s="39" t="s">
        <v>136</v>
      </c>
      <c r="R31" s="22" t="s">
        <v>132</v>
      </c>
      <c r="S31" s="29"/>
    </row>
    <row r="32" s="1" customFormat="1" ht="48" spans="1:19">
      <c r="A32" s="20">
        <v>15</v>
      </c>
      <c r="B32" s="20" t="s">
        <v>24</v>
      </c>
      <c r="C32" s="20" t="s">
        <v>137</v>
      </c>
      <c r="D32" s="20" t="s">
        <v>138</v>
      </c>
      <c r="E32" s="21" t="s">
        <v>139</v>
      </c>
      <c r="F32" s="22" t="s">
        <v>129</v>
      </c>
      <c r="G32" s="22" t="s">
        <v>130</v>
      </c>
      <c r="H32" s="23">
        <v>1512</v>
      </c>
      <c r="I32" s="23">
        <f t="shared" si="6"/>
        <v>1512</v>
      </c>
      <c r="J32" s="35">
        <v>1512</v>
      </c>
      <c r="K32" s="35"/>
      <c r="L32" s="35"/>
      <c r="M32" s="35"/>
      <c r="N32" s="35"/>
      <c r="O32" s="22">
        <v>302</v>
      </c>
      <c r="P32" s="21"/>
      <c r="Q32" s="39" t="s">
        <v>140</v>
      </c>
      <c r="R32" s="22" t="s">
        <v>132</v>
      </c>
      <c r="S32" s="29"/>
    </row>
    <row r="33" s="1" customFormat="1" ht="48" spans="1:19">
      <c r="A33" s="20">
        <v>16</v>
      </c>
      <c r="B33" s="20" t="s">
        <v>24</v>
      </c>
      <c r="C33" s="20" t="s">
        <v>141</v>
      </c>
      <c r="D33" s="20" t="s">
        <v>88</v>
      </c>
      <c r="E33" s="21" t="s">
        <v>142</v>
      </c>
      <c r="F33" s="22" t="s">
        <v>129</v>
      </c>
      <c r="G33" s="22" t="s">
        <v>130</v>
      </c>
      <c r="H33" s="23">
        <v>550</v>
      </c>
      <c r="I33" s="23">
        <f t="shared" si="6"/>
        <v>550</v>
      </c>
      <c r="J33" s="35">
        <v>550</v>
      </c>
      <c r="K33" s="35"/>
      <c r="L33" s="35"/>
      <c r="M33" s="35"/>
      <c r="N33" s="35"/>
      <c r="O33" s="22">
        <v>110</v>
      </c>
      <c r="P33" s="21"/>
      <c r="Q33" s="39" t="s">
        <v>143</v>
      </c>
      <c r="R33" s="22" t="s">
        <v>132</v>
      </c>
      <c r="S33" s="29"/>
    </row>
    <row r="34" s="1" customFormat="1" ht="48" spans="1:19">
      <c r="A34" s="20">
        <v>17</v>
      </c>
      <c r="B34" s="20" t="s">
        <v>24</v>
      </c>
      <c r="C34" s="20" t="s">
        <v>144</v>
      </c>
      <c r="D34" s="20" t="s">
        <v>145</v>
      </c>
      <c r="E34" s="21" t="s">
        <v>146</v>
      </c>
      <c r="F34" s="22" t="s">
        <v>129</v>
      </c>
      <c r="G34" s="22" t="s">
        <v>130</v>
      </c>
      <c r="H34" s="23">
        <v>210</v>
      </c>
      <c r="I34" s="23">
        <f t="shared" si="6"/>
        <v>210</v>
      </c>
      <c r="J34" s="35">
        <v>210</v>
      </c>
      <c r="K34" s="35"/>
      <c r="L34" s="35"/>
      <c r="M34" s="35"/>
      <c r="N34" s="35"/>
      <c r="O34" s="22">
        <v>42</v>
      </c>
      <c r="P34" s="21"/>
      <c r="Q34" s="39" t="s">
        <v>147</v>
      </c>
      <c r="R34" s="22" t="s">
        <v>132</v>
      </c>
      <c r="S34" s="29"/>
    </row>
    <row r="35" s="1" customFormat="1" ht="48" spans="1:19">
      <c r="A35" s="20">
        <v>18</v>
      </c>
      <c r="B35" s="20" t="s">
        <v>24</v>
      </c>
      <c r="C35" s="20" t="s">
        <v>148</v>
      </c>
      <c r="D35" s="20" t="s">
        <v>149</v>
      </c>
      <c r="E35" s="21" t="s">
        <v>150</v>
      </c>
      <c r="F35" s="22" t="s">
        <v>129</v>
      </c>
      <c r="G35" s="22" t="s">
        <v>130</v>
      </c>
      <c r="H35" s="23">
        <v>650</v>
      </c>
      <c r="I35" s="23">
        <f t="shared" si="6"/>
        <v>650</v>
      </c>
      <c r="J35" s="35">
        <v>443</v>
      </c>
      <c r="K35" s="35"/>
      <c r="L35" s="35"/>
      <c r="M35" s="35">
        <v>207</v>
      </c>
      <c r="N35" s="35"/>
      <c r="O35" s="22">
        <v>130</v>
      </c>
      <c r="P35" s="21"/>
      <c r="Q35" s="39" t="s">
        <v>151</v>
      </c>
      <c r="R35" s="22" t="s">
        <v>132</v>
      </c>
      <c r="S35" s="29"/>
    </row>
    <row r="36" s="1" customFormat="1" ht="48" spans="1:19">
      <c r="A36" s="20">
        <v>19</v>
      </c>
      <c r="B36" s="20" t="s">
        <v>24</v>
      </c>
      <c r="C36" s="20" t="s">
        <v>152</v>
      </c>
      <c r="D36" s="20" t="s">
        <v>153</v>
      </c>
      <c r="E36" s="21" t="s">
        <v>154</v>
      </c>
      <c r="F36" s="22" t="s">
        <v>129</v>
      </c>
      <c r="G36" s="22" t="s">
        <v>130</v>
      </c>
      <c r="H36" s="23">
        <v>607</v>
      </c>
      <c r="I36" s="23">
        <f t="shared" si="6"/>
        <v>607</v>
      </c>
      <c r="J36" s="35">
        <v>607</v>
      </c>
      <c r="K36" s="35"/>
      <c r="L36" s="35"/>
      <c r="M36" s="35"/>
      <c r="N36" s="35"/>
      <c r="O36" s="22">
        <v>78</v>
      </c>
      <c r="P36" s="21"/>
      <c r="Q36" s="39" t="s">
        <v>147</v>
      </c>
      <c r="R36" s="22" t="s">
        <v>132</v>
      </c>
      <c r="S36" s="29"/>
    </row>
    <row r="37" s="1" customFormat="1" ht="48" spans="1:19">
      <c r="A37" s="20">
        <v>20</v>
      </c>
      <c r="B37" s="20" t="s">
        <v>24</v>
      </c>
      <c r="C37" s="20" t="s">
        <v>155</v>
      </c>
      <c r="D37" s="20" t="s">
        <v>156</v>
      </c>
      <c r="E37" s="21" t="s">
        <v>157</v>
      </c>
      <c r="F37" s="22" t="s">
        <v>129</v>
      </c>
      <c r="G37" s="22" t="s">
        <v>130</v>
      </c>
      <c r="H37" s="23">
        <v>756</v>
      </c>
      <c r="I37" s="23">
        <f t="shared" si="6"/>
        <v>756</v>
      </c>
      <c r="J37" s="35">
        <v>756</v>
      </c>
      <c r="K37" s="35"/>
      <c r="L37" s="35"/>
      <c r="M37" s="35"/>
      <c r="N37" s="35"/>
      <c r="O37" s="22">
        <v>109</v>
      </c>
      <c r="P37" s="21"/>
      <c r="Q37" s="39" t="s">
        <v>158</v>
      </c>
      <c r="R37" s="22" t="s">
        <v>132</v>
      </c>
      <c r="S37" s="29"/>
    </row>
    <row r="38" s="3" customFormat="1" ht="26" customHeight="1" spans="1:19">
      <c r="A38" s="15" t="s">
        <v>24</v>
      </c>
      <c r="B38" s="15"/>
      <c r="C38" s="15" t="s">
        <v>159</v>
      </c>
      <c r="D38" s="15"/>
      <c r="E38" s="31">
        <v>4</v>
      </c>
      <c r="F38" s="31"/>
      <c r="G38" s="31"/>
      <c r="H38" s="19">
        <f t="shared" ref="H38:N38" si="7">SUM(H39:H42)</f>
        <v>4594.2609</v>
      </c>
      <c r="I38" s="19">
        <f t="shared" si="7"/>
        <v>4412.94</v>
      </c>
      <c r="J38" s="19">
        <f t="shared" si="7"/>
        <v>2433.69</v>
      </c>
      <c r="K38" s="19">
        <f t="shared" si="7"/>
        <v>1487.3</v>
      </c>
      <c r="L38" s="19">
        <f t="shared" si="7"/>
        <v>237.67</v>
      </c>
      <c r="M38" s="19">
        <f t="shared" si="7"/>
        <v>254.28</v>
      </c>
      <c r="N38" s="19">
        <f t="shared" si="7"/>
        <v>0</v>
      </c>
      <c r="O38" s="32"/>
      <c r="P38" s="54"/>
      <c r="Q38" s="62"/>
      <c r="R38" s="31"/>
      <c r="S38" s="31"/>
    </row>
    <row r="39" s="1" customFormat="1" ht="99" spans="1:19">
      <c r="A39" s="20">
        <v>1</v>
      </c>
      <c r="B39" s="20" t="s">
        <v>24</v>
      </c>
      <c r="C39" s="20" t="s">
        <v>160</v>
      </c>
      <c r="D39" s="20" t="s">
        <v>161</v>
      </c>
      <c r="E39" s="39" t="s">
        <v>162</v>
      </c>
      <c r="F39" s="29" t="s">
        <v>29</v>
      </c>
      <c r="G39" s="29" t="s">
        <v>30</v>
      </c>
      <c r="H39" s="23">
        <v>550</v>
      </c>
      <c r="I39" s="23">
        <f t="shared" ref="I39:I42" si="8">SUM(J39:M39)</f>
        <v>1283.02</v>
      </c>
      <c r="J39" s="23">
        <v>550</v>
      </c>
      <c r="K39" s="23">
        <v>733.02</v>
      </c>
      <c r="L39" s="51"/>
      <c r="M39" s="51"/>
      <c r="N39" s="51"/>
      <c r="O39" s="23">
        <v>483.26</v>
      </c>
      <c r="P39" s="53"/>
      <c r="Q39" s="39" t="s">
        <v>163</v>
      </c>
      <c r="R39" s="29" t="s">
        <v>72</v>
      </c>
      <c r="S39" s="29"/>
    </row>
    <row r="40" s="1" customFormat="1" ht="168" spans="1:19">
      <c r="A40" s="20">
        <v>2</v>
      </c>
      <c r="B40" s="20" t="s">
        <v>24</v>
      </c>
      <c r="C40" s="20" t="s">
        <v>164</v>
      </c>
      <c r="D40" s="20" t="s">
        <v>165</v>
      </c>
      <c r="E40" s="40" t="s">
        <v>166</v>
      </c>
      <c r="F40" s="29" t="s">
        <v>29</v>
      </c>
      <c r="G40" s="29" t="s">
        <v>30</v>
      </c>
      <c r="H40" s="23">
        <v>210</v>
      </c>
      <c r="I40" s="23">
        <f t="shared" si="8"/>
        <v>1201.95</v>
      </c>
      <c r="J40" s="23">
        <v>210</v>
      </c>
      <c r="K40" s="23">
        <v>500</v>
      </c>
      <c r="L40" s="23">
        <v>237.67</v>
      </c>
      <c r="M40" s="23">
        <v>254.28</v>
      </c>
      <c r="N40" s="51"/>
      <c r="O40" s="23">
        <v>497.98</v>
      </c>
      <c r="P40" s="53"/>
      <c r="Q40" s="39" t="s">
        <v>167</v>
      </c>
      <c r="R40" s="29" t="s">
        <v>72</v>
      </c>
      <c r="S40" s="29"/>
    </row>
    <row r="41" s="2" customFormat="1" ht="241.5" spans="1:19">
      <c r="A41" s="24">
        <v>3</v>
      </c>
      <c r="B41" s="24" t="s">
        <v>24</v>
      </c>
      <c r="C41" s="24" t="s">
        <v>168</v>
      </c>
      <c r="D41" s="24" t="s">
        <v>169</v>
      </c>
      <c r="E41" s="41" t="s">
        <v>170</v>
      </c>
      <c r="F41" s="26" t="s">
        <v>29</v>
      </c>
      <c r="G41" s="26" t="s">
        <v>30</v>
      </c>
      <c r="H41" s="38">
        <v>1906.2944</v>
      </c>
      <c r="I41" s="23">
        <f t="shared" si="8"/>
        <v>0</v>
      </c>
      <c r="J41" s="38">
        <v>0</v>
      </c>
      <c r="K41" s="48">
        <v>0</v>
      </c>
      <c r="L41" s="48">
        <v>0</v>
      </c>
      <c r="M41" s="48">
        <v>0</v>
      </c>
      <c r="N41" s="48">
        <v>0</v>
      </c>
      <c r="O41" s="38">
        <v>476.57</v>
      </c>
      <c r="P41" s="50"/>
      <c r="Q41" s="61" t="s">
        <v>171</v>
      </c>
      <c r="R41" s="26" t="s">
        <v>72</v>
      </c>
      <c r="S41" s="26"/>
    </row>
    <row r="42" s="1" customFormat="1" ht="210" spans="1:19">
      <c r="A42" s="20">
        <v>4</v>
      </c>
      <c r="B42" s="20" t="s">
        <v>24</v>
      </c>
      <c r="C42" s="20" t="s">
        <v>172</v>
      </c>
      <c r="D42" s="20" t="s">
        <v>173</v>
      </c>
      <c r="E42" s="40" t="s">
        <v>174</v>
      </c>
      <c r="F42" s="29" t="s">
        <v>29</v>
      </c>
      <c r="G42" s="29" t="s">
        <v>30</v>
      </c>
      <c r="H42" s="23">
        <v>1927.9665</v>
      </c>
      <c r="I42" s="23">
        <f t="shared" si="8"/>
        <v>1927.97</v>
      </c>
      <c r="J42" s="23">
        <v>1673.69</v>
      </c>
      <c r="K42" s="22">
        <v>254.28</v>
      </c>
      <c r="L42" s="22">
        <v>0</v>
      </c>
      <c r="M42" s="22">
        <v>0</v>
      </c>
      <c r="N42" s="22">
        <v>0</v>
      </c>
      <c r="O42" s="22">
        <v>481.99</v>
      </c>
      <c r="P42" s="53"/>
      <c r="Q42" s="59" t="s">
        <v>175</v>
      </c>
      <c r="R42" s="29" t="s">
        <v>72</v>
      </c>
      <c r="S42" s="29"/>
    </row>
    <row r="43" s="1" customFormat="1" spans="1:19">
      <c r="A43" s="15" t="s">
        <v>24</v>
      </c>
      <c r="B43" s="15"/>
      <c r="C43" s="15" t="s">
        <v>176</v>
      </c>
      <c r="D43" s="15"/>
      <c r="E43" s="31">
        <v>2</v>
      </c>
      <c r="F43" s="31"/>
      <c r="G43" s="31"/>
      <c r="H43" s="32">
        <f t="shared" ref="H43:M43" si="9">H44+H45</f>
        <v>305.27</v>
      </c>
      <c r="I43" s="32">
        <f t="shared" si="9"/>
        <v>305.27</v>
      </c>
      <c r="J43" s="32">
        <f t="shared" si="9"/>
        <v>305.27</v>
      </c>
      <c r="K43" s="32">
        <f t="shared" si="9"/>
        <v>0</v>
      </c>
      <c r="L43" s="32">
        <f t="shared" si="9"/>
        <v>0</v>
      </c>
      <c r="M43" s="32">
        <f t="shared" si="9"/>
        <v>0</v>
      </c>
      <c r="N43" s="32">
        <v>0</v>
      </c>
      <c r="O43" s="32">
        <v>0</v>
      </c>
      <c r="P43" s="54"/>
      <c r="Q43" s="31"/>
      <c r="R43" s="31"/>
      <c r="S43" s="31"/>
    </row>
    <row r="44" s="1" customFormat="1" ht="24" spans="1:19">
      <c r="A44" s="29">
        <v>1</v>
      </c>
      <c r="B44" s="22" t="s">
        <v>24</v>
      </c>
      <c r="C44" s="22" t="s">
        <v>177</v>
      </c>
      <c r="D44" s="22" t="s">
        <v>24</v>
      </c>
      <c r="E44" s="21" t="s">
        <v>178</v>
      </c>
      <c r="F44" s="22" t="s">
        <v>29</v>
      </c>
      <c r="G44" s="22" t="s">
        <v>30</v>
      </c>
      <c r="H44" s="23">
        <v>140.17</v>
      </c>
      <c r="I44" s="23">
        <f>SUM(J44:M44)</f>
        <v>140.17</v>
      </c>
      <c r="J44" s="23">
        <v>140.17</v>
      </c>
      <c r="K44" s="51">
        <v>0</v>
      </c>
      <c r="L44" s="51">
        <v>0</v>
      </c>
      <c r="M44" s="51">
        <v>0</v>
      </c>
      <c r="N44" s="51"/>
      <c r="O44" s="51"/>
      <c r="P44" s="53"/>
      <c r="Q44" s="28"/>
      <c r="R44" s="29"/>
      <c r="S44" s="29"/>
    </row>
    <row r="45" s="1" customFormat="1" ht="48" spans="1:19">
      <c r="A45" s="29">
        <v>2</v>
      </c>
      <c r="B45" s="22" t="s">
        <v>24</v>
      </c>
      <c r="C45" s="42" t="s">
        <v>179</v>
      </c>
      <c r="D45" s="29" t="s">
        <v>180</v>
      </c>
      <c r="E45" s="28" t="s">
        <v>181</v>
      </c>
      <c r="F45" s="29" t="s">
        <v>29</v>
      </c>
      <c r="G45" s="22" t="s">
        <v>30</v>
      </c>
      <c r="H45" s="30">
        <v>165.1</v>
      </c>
      <c r="I45" s="23">
        <f>SUM(J45:M45)</f>
        <v>165.1</v>
      </c>
      <c r="J45" s="30">
        <v>165.1</v>
      </c>
      <c r="K45" s="51">
        <v>0</v>
      </c>
      <c r="L45" s="51">
        <v>0</v>
      </c>
      <c r="M45" s="51">
        <v>0</v>
      </c>
      <c r="N45" s="51"/>
      <c r="O45" s="51"/>
      <c r="P45" s="53"/>
      <c r="Q45" s="28"/>
      <c r="R45" s="29"/>
      <c r="S45" s="29"/>
    </row>
  </sheetData>
  <mergeCells count="26">
    <mergeCell ref="A1:S1"/>
    <mergeCell ref="A2:S2"/>
    <mergeCell ref="H3:N3"/>
    <mergeCell ref="A6:D6"/>
    <mergeCell ref="A7:B7"/>
    <mergeCell ref="C7:D7"/>
    <mergeCell ref="A12:B12"/>
    <mergeCell ref="C12:D12"/>
    <mergeCell ref="A17:B17"/>
    <mergeCell ref="C17:D17"/>
    <mergeCell ref="A38:B38"/>
    <mergeCell ref="C38:D38"/>
    <mergeCell ref="A43:B43"/>
    <mergeCell ref="C43:D43"/>
    <mergeCell ref="A3:A4"/>
    <mergeCell ref="B3:B4"/>
    <mergeCell ref="C3:C4"/>
    <mergeCell ref="D3:D4"/>
    <mergeCell ref="E3:E4"/>
    <mergeCell ref="F3:F4"/>
    <mergeCell ref="G3:G4"/>
    <mergeCell ref="O3:O4"/>
    <mergeCell ref="P3:P4"/>
    <mergeCell ref="Q3:Q4"/>
    <mergeCell ref="R3:R4"/>
    <mergeCell ref="S3:S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ཕ་ཡུལ་དྲན་གླུ་</cp:lastModifiedBy>
  <dcterms:created xsi:type="dcterms:W3CDTF">2024-12-24T09:57:08Z</dcterms:created>
  <dcterms:modified xsi:type="dcterms:W3CDTF">2024-12-24T09:58:16Z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C02D071C6AF748869F5B12911FC233DC_11</vt:lpwstr>
  </property>
  <property fmtid="{D5CDD505-2E9C-101B-9397-08002B2CF9AE}" pid="3" name="KSOProductBuildVer">
    <vt:lpwstr>2052-12.1.0.19302</vt:lpwstr>
  </property>
</Properties>
</file>